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ANMANUEL\Desktop\PLANTILLA\"/>
    </mc:Choice>
  </mc:AlternateContent>
  <bookViews>
    <workbookView xWindow="0" yWindow="120" windowWidth="23040" windowHeight="10515" tabRatio="938" firstSheet="2" activeTab="2"/>
  </bookViews>
  <sheets>
    <sheet name="ESTIMACIÓN DE INGRESOS" sheetId="53" r:id="rId1"/>
    <sheet name="PRESUP.EGRESOS FUENTE FINANCIAM" sheetId="14" r:id="rId2"/>
    <sheet name="PLANTILLA  " sheetId="32" r:id="rId3"/>
    <sheet name="Hoja1" sheetId="55" r:id="rId4"/>
  </sheets>
  <definedNames>
    <definedName name="_xlnm._FilterDatabase" localSheetId="0" hidden="1">'ESTIMACIÓN DE INGRESOS'!$A$6:$C$116</definedName>
    <definedName name="_xlnm._FilterDatabase" localSheetId="1" hidden="1">'PRESUP.EGRESOS FUENTE FINANCIAM'!$A$6:$N$431</definedName>
    <definedName name="_xlnm.Print_Area" localSheetId="2">'PLANTILLA  '!$A$1:$DE$113</definedName>
    <definedName name="_xlnm.Print_Titles" localSheetId="0">'ESTIMACIÓN DE INGRESOS'!$1:$2</definedName>
    <definedName name="_xlnm.Print_Titles" localSheetId="2">'PLANTILLA  '!$1:$7</definedName>
    <definedName name="_xlnm.Print_Titles" localSheetId="1">'PRESUP.EGRESOS FUENTE FINANCIAM'!$1:$4</definedName>
  </definedNames>
  <calcPr calcId="152511"/>
</workbook>
</file>

<file path=xl/calcChain.xml><?xml version="1.0" encoding="utf-8"?>
<calcChain xmlns="http://schemas.openxmlformats.org/spreadsheetml/2006/main">
  <c r="AQ8" i="32" l="1"/>
  <c r="BO8" i="32" s="1"/>
  <c r="AQ107" i="32" l="1"/>
  <c r="AQ108" i="32"/>
  <c r="AQ109" i="32"/>
  <c r="BO109" i="32" s="1"/>
  <c r="AQ110" i="32"/>
  <c r="BO110" i="32" s="1"/>
  <c r="AQ111" i="32"/>
  <c r="AQ112" i="32"/>
  <c r="BO108" i="32" l="1"/>
  <c r="CV108" i="32"/>
  <c r="BO107" i="32"/>
  <c r="CV107" i="32"/>
  <c r="CV110" i="32"/>
  <c r="CV109" i="32"/>
  <c r="BO111" i="32"/>
  <c r="CV111" i="32" s="1"/>
  <c r="A2" i="14"/>
  <c r="A2" i="32" l="1"/>
  <c r="L38" i="14" l="1"/>
  <c r="K38" i="14"/>
  <c r="J38" i="14"/>
  <c r="I38" i="14"/>
  <c r="H38" i="14"/>
  <c r="G38" i="14"/>
  <c r="F38" i="14"/>
  <c r="E38" i="14"/>
  <c r="D38" i="14"/>
  <c r="C287" i="14"/>
  <c r="D287" i="14"/>
  <c r="C17" i="53"/>
  <c r="C112" i="53" l="1"/>
  <c r="C104" i="53"/>
  <c r="C96" i="53"/>
  <c r="C93" i="53"/>
  <c r="C82" i="53"/>
  <c r="C71" i="53"/>
  <c r="C70" i="53" s="1"/>
  <c r="C64" i="53"/>
  <c r="C63" i="53" s="1"/>
  <c r="C57" i="53"/>
  <c r="C41" i="53"/>
  <c r="C35" i="53"/>
  <c r="C31" i="53"/>
  <c r="C25" i="53"/>
  <c r="C9" i="53"/>
  <c r="C7" i="53"/>
  <c r="C92" i="53" l="1"/>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AG113" i="32"/>
  <c r="AY113" i="32"/>
  <c r="AQ92" i="32"/>
  <c r="BO92" i="32" s="1"/>
  <c r="AQ91" i="32"/>
  <c r="BO91" i="32" s="1"/>
  <c r="AQ90" i="32"/>
  <c r="BO90" i="32" s="1"/>
  <c r="CV90" i="32" s="1"/>
  <c r="AQ98" i="32"/>
  <c r="BO98" i="32" s="1"/>
  <c r="CV98" i="32" s="1"/>
  <c r="AQ97" i="32"/>
  <c r="AQ96" i="32"/>
  <c r="BO96" i="32" s="1"/>
  <c r="AQ95" i="32"/>
  <c r="BO95" i="32" s="1"/>
  <c r="CV95" i="32" s="1"/>
  <c r="AQ94" i="32"/>
  <c r="BO94" i="32" s="1"/>
  <c r="CV94" i="32" s="1"/>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C40" i="14"/>
  <c r="M255" i="14"/>
  <c r="C98" i="14"/>
  <c r="C88" i="14"/>
  <c r="C85" i="14"/>
  <c r="C77" i="14"/>
  <c r="C67" i="14"/>
  <c r="C57" i="14"/>
  <c r="C53" i="14"/>
  <c r="C44" i="14"/>
  <c r="C94" i="14"/>
  <c r="C31" i="14"/>
  <c r="E31" i="14"/>
  <c r="F31" i="14"/>
  <c r="G31" i="14"/>
  <c r="H31" i="14"/>
  <c r="I31" i="14"/>
  <c r="J31" i="14"/>
  <c r="K31" i="14"/>
  <c r="L31" i="14"/>
  <c r="C26" i="14"/>
  <c r="E12" i="14"/>
  <c r="C12" i="14"/>
  <c r="CN113" i="32"/>
  <c r="CE113" i="32"/>
  <c r="BW113" i="32"/>
  <c r="BG113" i="32"/>
  <c r="AK113" i="32"/>
  <c r="BO112" i="32"/>
  <c r="CV112" i="32" s="1"/>
  <c r="AQ106" i="32"/>
  <c r="BO106" i="32" s="1"/>
  <c r="CV106" i="32" s="1"/>
  <c r="AQ105" i="32"/>
  <c r="BO105" i="32" s="1"/>
  <c r="CV105" i="32" s="1"/>
  <c r="AQ104" i="32"/>
  <c r="BO104" i="32" s="1"/>
  <c r="AQ103" i="32"/>
  <c r="BO103" i="32" s="1"/>
  <c r="CV103" i="32" s="1"/>
  <c r="AQ102" i="32"/>
  <c r="BO102" i="32" s="1"/>
  <c r="CV102" i="32" s="1"/>
  <c r="AQ101" i="32"/>
  <c r="BO101" i="32" s="1"/>
  <c r="CV101" i="32" s="1"/>
  <c r="AQ100" i="32"/>
  <c r="BO100" i="32" s="1"/>
  <c r="AQ99" i="32"/>
  <c r="BO99" i="32" s="1"/>
  <c r="CV99" i="32" s="1"/>
  <c r="AQ88" i="32"/>
  <c r="BO88" i="32" s="1"/>
  <c r="AQ87" i="32"/>
  <c r="BO87" i="32" s="1"/>
  <c r="CV87" i="32" s="1"/>
  <c r="AQ86" i="32"/>
  <c r="BO86" i="32" s="1"/>
  <c r="CV86" i="32" s="1"/>
  <c r="AQ85" i="32"/>
  <c r="BO85" i="32" s="1"/>
  <c r="CV85" i="32" s="1"/>
  <c r="AQ84" i="32"/>
  <c r="BO84" i="32" s="1"/>
  <c r="CV84" i="32" s="1"/>
  <c r="AQ83" i="32"/>
  <c r="BO83" i="32" s="1"/>
  <c r="AQ82" i="32"/>
  <c r="BO82" i="32" s="1"/>
  <c r="CV82" i="32" s="1"/>
  <c r="AQ81" i="32"/>
  <c r="BO81" i="32" s="1"/>
  <c r="CV81" i="32" s="1"/>
  <c r="AQ80" i="32"/>
  <c r="BO80" i="32" s="1"/>
  <c r="CV80" i="32" s="1"/>
  <c r="AQ79" i="32"/>
  <c r="BO79" i="32" s="1"/>
  <c r="AQ78" i="32"/>
  <c r="BO78" i="32" s="1"/>
  <c r="CV78" i="32" s="1"/>
  <c r="AQ77" i="32"/>
  <c r="BO77" i="32" s="1"/>
  <c r="AQ76" i="32"/>
  <c r="BO76" i="32" s="1"/>
  <c r="CV76" i="32" s="1"/>
  <c r="AQ75" i="32"/>
  <c r="BO75" i="32" s="1"/>
  <c r="AQ74" i="32"/>
  <c r="BO74" i="32" s="1"/>
  <c r="CV74" i="32" s="1"/>
  <c r="AQ73" i="32"/>
  <c r="BO73" i="32" s="1"/>
  <c r="CV73" i="32" s="1"/>
  <c r="AQ72" i="32"/>
  <c r="BO72" i="32" s="1"/>
  <c r="CV72" i="32" s="1"/>
  <c r="AQ71" i="32"/>
  <c r="BO71" i="32" s="1"/>
  <c r="AQ70" i="32"/>
  <c r="BO70" i="32" s="1"/>
  <c r="AQ69" i="32"/>
  <c r="AQ68" i="32"/>
  <c r="BO68" i="32" s="1"/>
  <c r="CV68" i="32" s="1"/>
  <c r="AQ67" i="32"/>
  <c r="BO67" i="32" s="1"/>
  <c r="AQ66" i="32"/>
  <c r="BO66" i="32" s="1"/>
  <c r="CV66" i="32" s="1"/>
  <c r="AQ65" i="32"/>
  <c r="BO65" i="32" s="1"/>
  <c r="AQ64" i="32"/>
  <c r="AQ63" i="32"/>
  <c r="BO63" i="32" s="1"/>
  <c r="AQ62" i="32"/>
  <c r="BO62" i="32" s="1"/>
  <c r="CV62" i="32" s="1"/>
  <c r="AQ61" i="32"/>
  <c r="BO61" i="32" s="1"/>
  <c r="AQ60" i="32"/>
  <c r="BO60" i="32" s="1"/>
  <c r="CV60" i="32" s="1"/>
  <c r="AQ59" i="32"/>
  <c r="BO59" i="32" s="1"/>
  <c r="AQ58" i="32"/>
  <c r="BO58" i="32" s="1"/>
  <c r="CV58" i="32" s="1"/>
  <c r="AQ57" i="32"/>
  <c r="AQ56" i="32"/>
  <c r="BO56" i="32" s="1"/>
  <c r="CV56" i="32" s="1"/>
  <c r="AQ55" i="32"/>
  <c r="BO55" i="32" s="1"/>
  <c r="AQ54" i="32"/>
  <c r="BO54" i="32" s="1"/>
  <c r="AQ53" i="32"/>
  <c r="BO53" i="32" s="1"/>
  <c r="CV53" i="32" s="1"/>
  <c r="AQ52" i="32"/>
  <c r="BO52" i="32" s="1"/>
  <c r="CV52" i="32" s="1"/>
  <c r="AQ51" i="32"/>
  <c r="BO51" i="32" s="1"/>
  <c r="AQ50" i="32"/>
  <c r="BO50" i="32" s="1"/>
  <c r="CV50" i="32" s="1"/>
  <c r="AQ49" i="32"/>
  <c r="BO49" i="32" s="1"/>
  <c r="CV49" i="32" s="1"/>
  <c r="AQ48" i="32"/>
  <c r="BO48" i="32" s="1"/>
  <c r="CV48" i="32" s="1"/>
  <c r="AQ47" i="32"/>
  <c r="BO47" i="32" s="1"/>
  <c r="AQ46" i="32"/>
  <c r="BO46" i="32" s="1"/>
  <c r="AQ45" i="32"/>
  <c r="BO45" i="32" s="1"/>
  <c r="AQ44" i="32"/>
  <c r="BO44" i="32" s="1"/>
  <c r="CV44" i="32" s="1"/>
  <c r="AQ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s="1"/>
  <c r="CV33" i="32" s="1"/>
  <c r="AQ32" i="32"/>
  <c r="BO32" i="32" s="1"/>
  <c r="CV32" i="32" s="1"/>
  <c r="AQ31" i="32"/>
  <c r="BO31" i="32" s="1"/>
  <c r="AQ30" i="32"/>
  <c r="BO30" i="32" s="1"/>
  <c r="CV30" i="32" s="1"/>
  <c r="AQ29" i="32"/>
  <c r="BO29" i="32" s="1"/>
  <c r="CV29" i="32" s="1"/>
  <c r="AQ28" i="32"/>
  <c r="BO28" i="32" s="1"/>
  <c r="CV28" i="32" s="1"/>
  <c r="AQ27" i="32"/>
  <c r="AQ26" i="32"/>
  <c r="BO26" i="32" s="1"/>
  <c r="AQ25" i="32"/>
  <c r="BO25" i="32" s="1"/>
  <c r="CV25" i="32" s="1"/>
  <c r="AQ24" i="32"/>
  <c r="BO24" i="32" s="1"/>
  <c r="AQ23" i="32"/>
  <c r="BO23" i="32" s="1"/>
  <c r="AQ22" i="32"/>
  <c r="AQ21" i="32"/>
  <c r="BO21" i="32" s="1"/>
  <c r="CV21" i="32" s="1"/>
  <c r="AQ20" i="32"/>
  <c r="BO20" i="32" s="1"/>
  <c r="AQ19" i="32"/>
  <c r="BO19" i="32" s="1"/>
  <c r="CV19" i="32" s="1"/>
  <c r="AQ18" i="32"/>
  <c r="BO18" i="32" s="1"/>
  <c r="CV18" i="32" s="1"/>
  <c r="AQ17" i="32"/>
  <c r="BO17" i="32" s="1"/>
  <c r="AQ16" i="32"/>
  <c r="BO16" i="32" s="1"/>
  <c r="CV16" i="32" s="1"/>
  <c r="AQ15" i="32"/>
  <c r="BO15" i="32" s="1"/>
  <c r="CV15" i="32" s="1"/>
  <c r="AQ14" i="32"/>
  <c r="BO14" i="32" s="1"/>
  <c r="AQ13" i="32"/>
  <c r="BO13" i="32" s="1"/>
  <c r="AQ12" i="32"/>
  <c r="BO12" i="32" s="1"/>
  <c r="CV12" i="32" s="1"/>
  <c r="AQ11" i="32"/>
  <c r="BO11" i="32" s="1"/>
  <c r="CV11" i="32" s="1"/>
  <c r="AQ10" i="32"/>
  <c r="BO10" i="32" s="1"/>
  <c r="CV10" i="32" s="1"/>
  <c r="AQ9" i="32"/>
  <c r="BO9" i="32" s="1"/>
  <c r="G229" i="14"/>
  <c r="H204" i="14"/>
  <c r="G204" i="14"/>
  <c r="F204" i="14"/>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s="1"/>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BO69" i="32"/>
  <c r="CV69" i="32" s="1"/>
  <c r="BO57" i="32"/>
  <c r="CV57" i="32" s="1"/>
  <c r="BO22" i="32"/>
  <c r="CV22" i="32" s="1"/>
  <c r="BO97" i="32"/>
  <c r="N312" i="14" l="1"/>
  <c r="M375" i="14"/>
  <c r="CV97" i="32"/>
  <c r="CV14" i="32"/>
  <c r="CV100" i="32"/>
  <c r="CV45" i="32"/>
  <c r="N108" i="14"/>
  <c r="N193" i="14"/>
  <c r="N253" i="14"/>
  <c r="K312" i="14"/>
  <c r="H382" i="14"/>
  <c r="CV23" i="32"/>
  <c r="BO27" i="32"/>
  <c r="CV27" i="32" s="1"/>
  <c r="CV31" i="32"/>
  <c r="BO43" i="32"/>
  <c r="CV43" i="32" s="1"/>
  <c r="CV47" i="32"/>
  <c r="CV55" i="32"/>
  <c r="BO64" i="32"/>
  <c r="CV64" i="32" s="1"/>
  <c r="CV70" i="32"/>
  <c r="CV8" i="32"/>
  <c r="CV77" i="32"/>
  <c r="CV61" i="32"/>
  <c r="CV39" i="32"/>
  <c r="CV91" i="32"/>
  <c r="AQ113" i="32"/>
  <c r="CV92" i="32"/>
  <c r="CV13" i="32"/>
  <c r="CV17" i="32"/>
  <c r="CV65" i="32"/>
  <c r="CV79" i="32"/>
  <c r="CV96" i="32"/>
  <c r="CV37" i="32"/>
  <c r="CV20" i="32"/>
  <c r="CV24" i="32"/>
  <c r="CV46" i="32"/>
  <c r="CV51" i="32"/>
  <c r="CV54" i="32"/>
  <c r="CV59" i="32"/>
  <c r="CV67" i="32"/>
  <c r="CV71" i="32"/>
  <c r="CV75" i="32"/>
  <c r="CV83" i="32"/>
  <c r="CV26" i="32"/>
  <c r="CV9" i="32"/>
  <c r="CV35" i="32"/>
  <c r="CV88" i="32"/>
  <c r="CV63" i="32"/>
  <c r="CV104" i="32"/>
  <c r="D400" i="14"/>
  <c r="H108" i="14"/>
  <c r="M430" i="14"/>
  <c r="E400" i="14"/>
  <c r="I400" i="14"/>
  <c r="G400" i="14"/>
  <c r="E382" i="14"/>
  <c r="M355" i="14"/>
  <c r="L334" i="14"/>
  <c r="F312" i="14"/>
  <c r="J312" i="14"/>
  <c r="F253" i="14"/>
  <c r="G253" i="14"/>
  <c r="D253" i="14"/>
  <c r="H253" i="14"/>
  <c r="K253" i="14"/>
  <c r="E253" i="14"/>
  <c r="M233" i="14"/>
  <c r="F193" i="14"/>
  <c r="L193" i="14"/>
  <c r="M129" i="14"/>
  <c r="I108" i="14"/>
  <c r="J108" i="14"/>
  <c r="L108" i="14"/>
  <c r="I43" i="14"/>
  <c r="G43" i="14"/>
  <c r="H43" i="14"/>
  <c r="L43" i="14"/>
  <c r="C400" i="14"/>
  <c r="M365" i="14"/>
  <c r="E312" i="14"/>
  <c r="I382" i="14"/>
  <c r="M278" i="14"/>
  <c r="H312" i="14"/>
  <c r="M12" i="14"/>
  <c r="M85" i="14"/>
  <c r="K6" i="14"/>
  <c r="J400" i="14"/>
  <c r="M38" i="14"/>
  <c r="D193" i="14"/>
  <c r="N382" i="14"/>
  <c r="M119" i="14"/>
  <c r="J193" i="14"/>
  <c r="M335" i="14"/>
  <c r="K382" i="14"/>
  <c r="M210" i="14"/>
  <c r="M322" i="14"/>
  <c r="M7" i="14"/>
  <c r="M229" i="14"/>
  <c r="H400" i="14"/>
  <c r="M338" i="14"/>
  <c r="J6" i="14"/>
  <c r="F43" i="14"/>
  <c r="L400" i="14"/>
  <c r="I6" i="14"/>
  <c r="K108" i="14"/>
  <c r="E193" i="14"/>
  <c r="L253" i="14"/>
  <c r="M419" i="14"/>
  <c r="M40" i="14"/>
  <c r="M287" i="14"/>
  <c r="M425" i="14"/>
  <c r="M149" i="14"/>
  <c r="I193" i="14"/>
  <c r="I253" i="14"/>
  <c r="M269" i="14"/>
  <c r="M396" i="14"/>
  <c r="M53" i="14"/>
  <c r="K43" i="14"/>
  <c r="E108" i="14"/>
  <c r="G193" i="14"/>
  <c r="F382" i="14"/>
  <c r="C312" i="14"/>
  <c r="E43" i="14"/>
  <c r="M249" i="14"/>
  <c r="J253" i="14"/>
  <c r="M302" i="14"/>
  <c r="M378" i="14"/>
  <c r="M401" i="14"/>
  <c r="F6" i="14"/>
  <c r="M17" i="14"/>
  <c r="N6" i="14"/>
  <c r="H6" i="14"/>
  <c r="L6" i="14"/>
  <c r="E334" i="14"/>
  <c r="N334" i="14"/>
  <c r="G334" i="14"/>
  <c r="K334" i="14"/>
  <c r="F334" i="14"/>
  <c r="I334" i="14"/>
  <c r="G382" i="14"/>
  <c r="L382" i="14"/>
  <c r="K193" i="14"/>
  <c r="M390" i="14"/>
  <c r="J382" i="14"/>
  <c r="K400" i="14"/>
  <c r="M109" i="14"/>
  <c r="M243" i="14"/>
  <c r="M183" i="14"/>
  <c r="M297" i="14"/>
  <c r="M422" i="14"/>
  <c r="J43" i="14"/>
  <c r="N43" i="14"/>
  <c r="G108" i="14"/>
  <c r="H334" i="14"/>
  <c r="F400" i="14"/>
  <c r="M427" i="14"/>
  <c r="H193" i="14"/>
  <c r="M98" i="14"/>
  <c r="D108" i="14"/>
  <c r="C334" i="14"/>
  <c r="G6" i="14"/>
  <c r="I312" i="14"/>
  <c r="G312" i="14"/>
  <c r="J334" i="14"/>
  <c r="L312" i="14"/>
  <c r="D6" i="14"/>
  <c r="D43" i="14"/>
  <c r="M77" i="14"/>
  <c r="M241" i="14"/>
  <c r="D312" i="14"/>
  <c r="D334" i="14"/>
  <c r="D382" i="14"/>
  <c r="M261" i="14"/>
  <c r="M410" i="14"/>
  <c r="M31" i="14"/>
  <c r="M348" i="14"/>
  <c r="E6" i="14"/>
  <c r="M194" i="14"/>
  <c r="M266" i="14"/>
  <c r="M276" i="14"/>
  <c r="M331" i="14"/>
  <c r="M44" i="14"/>
  <c r="F108" i="14"/>
  <c r="M67" i="14"/>
  <c r="M26" i="14"/>
  <c r="M313" i="14"/>
  <c r="M167" i="14"/>
  <c r="M204" i="14"/>
  <c r="M88" i="14"/>
  <c r="M159" i="14"/>
  <c r="M220" i="14"/>
  <c r="C382" i="14"/>
  <c r="M94" i="14"/>
  <c r="M383" i="14"/>
  <c r="M139" i="14"/>
  <c r="M177" i="14"/>
  <c r="C253" i="14"/>
  <c r="M254" i="14"/>
  <c r="C193" i="14"/>
  <c r="C108" i="14"/>
  <c r="C43" i="14"/>
  <c r="M57" i="14"/>
  <c r="C6" i="14"/>
  <c r="C116" i="53"/>
  <c r="BO113" i="32" l="1"/>
  <c r="CV113" i="32"/>
  <c r="L433" i="14"/>
  <c r="M400" i="14"/>
  <c r="J433" i="14"/>
  <c r="I433" i="14"/>
  <c r="D433" i="14"/>
  <c r="M108" i="14"/>
  <c r="K433" i="14"/>
  <c r="M253" i="14"/>
  <c r="E433" i="14"/>
  <c r="H433" i="14"/>
  <c r="G433" i="14"/>
  <c r="M312" i="14"/>
  <c r="N433" i="14"/>
  <c r="M382" i="14"/>
  <c r="M193" i="14"/>
  <c r="M43" i="14"/>
  <c r="F433" i="14"/>
  <c r="M334" i="14"/>
  <c r="C433" i="14"/>
  <c r="M6" i="14"/>
  <c r="M433" i="14"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<sst xmlns="http://schemas.openxmlformats.org/spreadsheetml/2006/main" count="834" uniqueCount="717">
  <si>
    <t>Derechos</t>
  </si>
  <si>
    <t>DESCRIPCIÓN</t>
  </si>
  <si>
    <t>Anual</t>
  </si>
  <si>
    <t>IMPUESTOS</t>
  </si>
  <si>
    <t>CUOTAS Y APORTACIONES DE SEGURIDAD SOCIAL</t>
  </si>
  <si>
    <t>CONTRIBUCIONES DE MEJORAS</t>
  </si>
  <si>
    <t>PRODUCTOS</t>
  </si>
  <si>
    <t>APROVECHAMIENTOS</t>
  </si>
  <si>
    <t>PARTICIPACIONES Y APORTACIONES</t>
  </si>
  <si>
    <t>INGRESOS DERIVADOS DE FINANCIAMIENTO</t>
  </si>
  <si>
    <t>OTROS INGRESOS</t>
  </si>
  <si>
    <t>FF</t>
  </si>
  <si>
    <t>SERVICIOS PERSONALES</t>
  </si>
  <si>
    <t>MATERIALES Y SUMINISTROS</t>
  </si>
  <si>
    <t>SERVICIOS GENERALES</t>
  </si>
  <si>
    <t>INVERSIÓN PÚBLICA</t>
  </si>
  <si>
    <t>INVERSIONES FINANCIERAS Y OTRAS PROVISIONES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</si>
  <si>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</si>
  <si>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</si>
  <si>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</si>
  <si>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</si>
  <si>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</si>
  <si>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</si>
  <si>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</si>
  <si>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</si>
  <si>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</si>
  <si>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</si>
  <si>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</si>
  <si>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</si>
  <si>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</si>
  <si>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</si>
  <si>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</si>
  <si>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</si>
  <si>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</si>
  <si>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</si>
  <si>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</si>
  <si>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</si>
  <si>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</si>
  <si>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</si>
  <si>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</si>
  <si>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</si>
  <si>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</si>
  <si>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</si>
  <si>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</si>
  <si>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</si>
  <si>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</si>
  <si>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</si>
  <si>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</si>
  <si>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</si>
  <si>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</si>
  <si>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</si>
  <si>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</si>
  <si>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</si>
  <si>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</si>
  <si>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</si>
  <si>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</si>
  <si>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</si>
  <si>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</si>
  <si>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</si>
  <si>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</si>
  <si>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</si>
  <si>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</si>
  <si>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</si>
  <si>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</si>
  <si>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</si>
  <si>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</si>
  <si>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</si>
  <si>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</si>
  <si>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</si>
  <si>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</si>
  <si>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</si>
  <si>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</si>
  <si>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</si>
  <si>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</si>
  <si>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</si>
  <si>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</si>
  <si>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</si>
  <si>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</si>
  <si>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</si>
  <si>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</si>
  <si>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</si>
  <si>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</si>
  <si>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</si>
  <si>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</si>
  <si>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</si>
  <si>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</si>
  <si>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</si>
  <si>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</si>
  <si>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</si>
  <si>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</si>
  <si>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</si>
  <si>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</si>
  <si>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</si>
  <si>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</si>
  <si>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</si>
  <si>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</si>
  <si>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</si>
  <si>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</si>
  <si>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</si>
  <si>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</si>
  <si>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</si>
  <si>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</si>
  <si>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</si>
  <si>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</si>
  <si>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</si>
  <si>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</si>
  <si>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</si>
  <si>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</si>
  <si>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</si>
  <si>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</si>
  <si>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</si>
  <si>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</si>
  <si>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</si>
  <si>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</si>
  <si>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</si>
  <si>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</si>
  <si>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</si>
  <si>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</si>
  <si>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</si>
  <si>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</si>
  <si>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</si>
  <si>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</si>
  <si>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</si>
  <si>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</si>
  <si>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</si>
  <si>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</si>
  <si>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</si>
  <si>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</si>
  <si>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</si>
  <si>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</si>
  <si>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</si>
  <si>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</si>
  <si>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</si>
  <si>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</si>
  <si>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</si>
  <si>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</si>
  <si>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</si>
  <si>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</si>
  <si>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</si>
  <si>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</si>
  <si>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</si>
  <si>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</si>
  <si>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</si>
  <si>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</si>
  <si>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</si>
  <si>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</si>
  <si>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</si>
  <si>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</si>
  <si>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</si>
  <si>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</si>
  <si>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</si>
  <si>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</si>
  <si>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</si>
  <si>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</si>
  <si>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</si>
  <si>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</si>
  <si>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</si>
  <si>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</si>
  <si>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</si>
  <si>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</si>
  <si>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</si>
  <si>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</si>
  <si>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</si>
  <si>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</si>
  <si>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</si>
  <si>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</si>
  <si>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</si>
  <si>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</si>
  <si>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</si>
  <si>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</si>
  <si>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</si>
  <si>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</si>
  <si>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</si>
  <si>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</si>
  <si>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</si>
  <si>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</si>
  <si>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</si>
  <si>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</si>
  <si>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</si>
  <si>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</si>
  <si>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</si>
  <si>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</si>
  <si>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</si>
  <si>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</si>
  <si>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</si>
  <si>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</si>
  <si>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</si>
  <si>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</si>
  <si>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</si>
  <si>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</si>
  <si>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</si>
  <si>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</si>
  <si>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</si>
  <si>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</si>
  <si>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</si>
  <si>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</si>
  <si>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</si>
  <si>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</si>
  <si>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</si>
  <si>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</si>
  <si>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</si>
  <si>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</si>
  <si>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</si>
  <si>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</si>
  <si>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</si>
  <si>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</si>
  <si>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</si>
  <si>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</si>
  <si>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</si>
  <si>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</si>
  <si>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</si>
  <si>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</si>
  <si>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</si>
  <si>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</si>
  <si>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</si>
  <si>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</si>
  <si>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</si>
  <si>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</si>
  <si>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</si>
  <si>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</si>
  <si>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</si>
  <si>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</si>
  <si>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</si>
  <si>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</si>
  <si>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</si>
  <si>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</si>
  <si>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</si>
  <si>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</si>
  <si>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</si>
  <si>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</si>
  <si>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</si>
  <si>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</si>
  <si>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</si>
  <si>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</si>
  <si>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</si>
  <si>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</si>
  <si>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</si>
  <si>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</si>
  <si>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</si>
  <si>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</si>
  <si>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</si>
  <si>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</si>
  <si>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</si>
  <si>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</si>
  <si>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</si>
  <si>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</si>
  <si>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</si>
  <si>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</si>
  <si>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</si>
  <si>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</si>
  <si>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</si>
  <si>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</si>
  <si>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</si>
  <si>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</si>
  <si>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</si>
  <si>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</si>
  <si>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</si>
  <si>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</si>
  <si>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</si>
  <si>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</si>
  <si>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</si>
  <si>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</si>
  <si>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</si>
  <si>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</si>
  <si>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</si>
  <si>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</si>
  <si>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</si>
  <si>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</si>
  <si>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</si>
  <si>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</si>
  <si>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</si>
  <si>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</si>
  <si>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</si>
  <si>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</si>
  <si>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</si>
  <si>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</si>
  <si>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</si>
  <si>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</si>
  <si>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</si>
  <si>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</si>
  <si>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</si>
  <si>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</si>
  <si>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</si>
  <si>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</si>
  <si>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</si>
  <si>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</si>
  <si>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</si>
  <si>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</si>
  <si>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</si>
  <si>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</si>
  <si>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</si>
  <si>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</si>
  <si>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</si>
  <si>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</si>
  <si>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</si>
  <si>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</si>
  <si>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</si>
  <si>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</si>
  <si>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</si>
  <si>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</si>
  <si>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</si>
  <si>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</si>
  <si>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</si>
  <si>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</si>
  <si>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</si>
  <si>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</si>
  <si>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</si>
  <si>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</si>
  <si>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</si>
  <si>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</si>
  <si>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</si>
  <si>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</si>
  <si>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</si>
  <si>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</si>
  <si>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</si>
  <si>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</si>
  <si>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</si>
  <si>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</si>
  <si>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</si>
  <si>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</si>
  <si>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</si>
  <si>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</si>
  <si>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</si>
  <si>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</si>
  <si>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</si>
  <si>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</si>
  <si>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</si>
  <si>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</si>
  <si>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</si>
  <si>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</si>
  <si>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</si>
  <si>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</si>
  <si>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</si>
  <si>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</si>
  <si>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</si>
  <si>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</si>
  <si>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</si>
  <si>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</si>
  <si>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</si>
  <si>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</si>
  <si>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</si>
  <si>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</si>
  <si>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</si>
  <si>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</si>
  <si>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</si>
  <si>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</si>
  <si>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</si>
  <si>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</si>
  <si>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</si>
  <si>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</si>
  <si>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</si>
  <si>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</si>
  <si>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</si>
  <si>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</si>
  <si>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</si>
  <si>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</si>
  <si>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</si>
  <si>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</si>
  <si>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</si>
  <si>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</si>
  <si>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</si>
  <si>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</si>
  <si>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</si>
  <si>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</si>
  <si>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</si>
  <si>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</si>
  <si>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</si>
  <si>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</si>
  <si>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</si>
  <si>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</si>
  <si>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</si>
  <si>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</si>
  <si>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</si>
  <si>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</si>
  <si>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</si>
  <si>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</si>
  <si>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</si>
  <si>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</si>
  <si>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</si>
  <si>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</si>
  <si>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</si>
  <si>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</si>
  <si>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</si>
  <si>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</si>
  <si>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</si>
  <si>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</si>
  <si>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</si>
  <si>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</si>
  <si>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</si>
  <si>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</si>
  <si>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</si>
  <si>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</si>
  <si>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</si>
  <si>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</si>
  <si>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</si>
  <si>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</si>
  <si>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</si>
  <si>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</si>
  <si>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</si>
  <si>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</si>
  <si>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</si>
  <si>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</si>
  <si>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</si>
  <si>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</si>
  <si>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</si>
  <si>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</si>
  <si>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</si>
  <si>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</si>
  <si>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</si>
  <si>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</si>
  <si>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</si>
  <si>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</si>
  <si>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</si>
  <si>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</si>
  <si>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</si>
  <si>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</si>
  <si>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</si>
  <si>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</si>
  <si>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</si>
  <si>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</si>
  <si>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</si>
  <si>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</si>
  <si>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</si>
  <si>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</si>
  <si>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</si>
  <si>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</si>
  <si>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</si>
  <si>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</si>
  <si>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</si>
  <si>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</si>
  <si>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</si>
  <si>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</si>
  <si>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</si>
  <si>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</si>
  <si>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</si>
  <si>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</si>
  <si>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</si>
  <si>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</si>
  <si>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</si>
  <si>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</si>
  <si>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</si>
  <si>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</si>
  <si>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</si>
  <si>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</si>
  <si>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</si>
  <si>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</si>
  <si>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</si>
  <si>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</si>
  <si>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</si>
  <si>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</si>
  <si>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</si>
  <si>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</si>
  <si>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</si>
  <si>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</si>
  <si>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</si>
  <si>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</si>
  <si>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</si>
  <si>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</si>
  <si>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</si>
  <si>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</si>
  <si>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</si>
  <si>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</si>
  <si>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Nombre de la Plaza</t>
  </si>
  <si>
    <t>Adscripción de la Plaza</t>
  </si>
  <si>
    <t>Dietas y Sueldo Base</t>
  </si>
  <si>
    <t>Mensual</t>
  </si>
  <si>
    <t>111-113</t>
  </si>
  <si>
    <t>No. Plazas</t>
  </si>
  <si>
    <t xml:space="preserve">Primas por años  </t>
  </si>
  <si>
    <t>TOTALES</t>
  </si>
  <si>
    <t>DESARROLLO SOCIAL</t>
  </si>
  <si>
    <t>8.1.1</t>
  </si>
  <si>
    <t>8.2.1</t>
  </si>
  <si>
    <t xml:space="preserve">Horas 
Extraordinarias
</t>
  </si>
  <si>
    <t>Suma Total de 
Remuneraciones</t>
  </si>
  <si>
    <t>Prima Vacacional y Dominical</t>
  </si>
  <si>
    <t xml:space="preserve"> de Servicios Efectivos Prestados</t>
  </si>
  <si>
    <t>Gratificación  de Fin de Año (Aguinaldo)</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</si>
  <si>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</si>
  <si>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</si>
  <si>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</si>
  <si>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</si>
  <si>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</si>
  <si>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</si>
  <si>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</si>
  <si>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</si>
  <si>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</si>
  <si>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</si>
  <si>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</si>
  <si>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</si>
  <si>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</si>
  <si>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</si>
  <si>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</si>
  <si>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</si>
  <si>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</si>
  <si>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</si>
  <si>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</si>
  <si>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</si>
  <si>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</si>
  <si>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</si>
  <si>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</si>
  <si>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</si>
  <si>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</si>
  <si>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</si>
  <si>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</si>
  <si>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</si>
  <si>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</si>
  <si>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</si>
  <si>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</si>
  <si>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</si>
  <si>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</si>
  <si>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</si>
  <si>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</si>
  <si>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</si>
  <si>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</si>
  <si>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</si>
  <si>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</si>
  <si>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</si>
  <si>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</si>
  <si>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</si>
  <si>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</si>
  <si>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</si>
  <si>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</si>
  <si>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</si>
  <si>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</si>
  <si>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</si>
  <si>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</si>
  <si>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</si>
  <si>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</si>
  <si>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</si>
  <si>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</si>
  <si>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</si>
  <si>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</si>
  <si>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</si>
  <si>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</si>
  <si>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</si>
  <si>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</si>
  <si>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</si>
  <si>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</si>
  <si>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</si>
  <si>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</si>
  <si>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</si>
  <si>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</si>
  <si>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</si>
  <si>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</si>
  <si>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</si>
  <si>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</si>
  <si>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</si>
  <si>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</si>
  <si>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</si>
  <si>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</si>
  <si>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</si>
  <si>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</si>
  <si>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</si>
  <si>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</si>
  <si>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</si>
  <si>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</si>
  <si>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</si>
  <si>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</si>
  <si>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</si>
  <si>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</si>
  <si>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</si>
  <si>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</si>
  <si>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</si>
  <si>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</si>
  <si>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</si>
  <si>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</si>
  <si>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</si>
  <si>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</si>
  <si>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</si>
  <si>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</si>
  <si>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</si>
  <si>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</si>
  <si>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</si>
  <si>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</si>
  <si>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</si>
  <si>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</si>
  <si>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</si>
  <si>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</si>
  <si>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</si>
  <si>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</si>
  <si>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</si>
  <si>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</si>
  <si>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</si>
  <si>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</si>
  <si>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</si>
  <si>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</si>
  <si>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</si>
  <si>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</si>
  <si>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</si>
  <si>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</si>
  <si>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</si>
  <si>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</si>
  <si>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</si>
  <si>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</si>
  <si>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</si>
  <si>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INGRESOS POR VENTA DE BIENES Y PRESTACIÓN DE SERVICIOS DE INSTITUCIONES PÚBLICAS DE SEGURIDAD SOCIAL</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</si>
  <si>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</si>
  <si>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</si>
  <si>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</si>
  <si>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</si>
  <si>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</si>
  <si>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</si>
  <si>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</si>
  <si>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</si>
  <si>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</si>
  <si>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</si>
  <si>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REGIDOR</t>
  </si>
  <si>
    <t>GOBERNACION</t>
  </si>
  <si>
    <t>PRESIDENTE MUNICIPAL</t>
  </si>
  <si>
    <t>PRESIDENCIA MUNICIPAL</t>
  </si>
  <si>
    <t>SECRETARIA</t>
  </si>
  <si>
    <t>SECRETARIO PARTICULAR</t>
  </si>
  <si>
    <t>SECRETARIO GENERAL</t>
  </si>
  <si>
    <t>SECRETARÍA GENERAL</t>
  </si>
  <si>
    <t>SINDICO MUNICIPAL</t>
  </si>
  <si>
    <t>SINDICATURA</t>
  </si>
  <si>
    <t>CONTRALOR</t>
  </si>
  <si>
    <t>CONTRALORIA INTERNA</t>
  </si>
  <si>
    <t>ASESOR SINDICATURA</t>
  </si>
  <si>
    <t>OFICIAL MAYOR</t>
  </si>
  <si>
    <t>OFICIALIA MAYOR</t>
  </si>
  <si>
    <t>ENCARGADO DE HACIENDA MUNICIPAL</t>
  </si>
  <si>
    <t>HACIENDA MUNICIPAL</t>
  </si>
  <si>
    <t>ENCARGADO DE INGRESOS</t>
  </si>
  <si>
    <t>ENCARGADO DE EGRESOS</t>
  </si>
  <si>
    <t>AUXILIAR TECNICO</t>
  </si>
  <si>
    <t>AUXILIAR</t>
  </si>
  <si>
    <t>DIRECTOR</t>
  </si>
  <si>
    <t>CATASTRO MUNICIPAL</t>
  </si>
  <si>
    <t>AUXILIAR CATASTRO</t>
  </si>
  <si>
    <t>OBRAS PUBLICAS</t>
  </si>
  <si>
    <t>CHOFER TRANSPORTE ESCOLAR</t>
  </si>
  <si>
    <t xml:space="preserve">CHOFER </t>
  </si>
  <si>
    <t>DIRECTOR DE DEPORTES</t>
  </si>
  <si>
    <t>PROMOTOR DE DEPORTES</t>
  </si>
  <si>
    <t>AGUA POTABLE Y ALCANTARILLADO</t>
  </si>
  <si>
    <t>FONTANERO DE PURUAGUA DE RAMON CORONA</t>
  </si>
  <si>
    <t>FONTANERO DE SAN LUIS SOYATLAN "A"</t>
  </si>
  <si>
    <t>FONTANERO DE SAN LUIS SOYATLAN "B"</t>
  </si>
  <si>
    <t>FONTANERO DE TUXCUECA</t>
  </si>
  <si>
    <t>FONTANERO DE TEPEHUAJE</t>
  </si>
  <si>
    <t>FONTANERO DE SAN NICOLAS DE ACUÑA</t>
  </si>
  <si>
    <t>ENCARGADA DE RECAUDADORA DE SAN LUIS SOYATLAN</t>
  </si>
  <si>
    <t>ENCARGADA DE RECAUDADORA DE TUXCUECA</t>
  </si>
  <si>
    <t xml:space="preserve">ENCARGADO DE BOMBAS DE AGUA                        </t>
  </si>
  <si>
    <t>ENCARGADO DE MATENIMIENTO DESASOLVE</t>
  </si>
  <si>
    <t>ENCARGADA DE RECAUDADORA DE PURUAGUA DE RAMON CORONA</t>
  </si>
  <si>
    <t>ENCARGADO DE REAUDADORA DE TEPEHUAJE</t>
  </si>
  <si>
    <t xml:space="preserve">DIRECTOR </t>
  </si>
  <si>
    <t>SERVICIOS PUBLICOS</t>
  </si>
  <si>
    <t>CHOFER DE ASEO PUBLICO "A"</t>
  </si>
  <si>
    <t>ELEMENTO DE CUADRILLA</t>
  </si>
  <si>
    <t>ENCARGADA DE PANTEON MUNICIPAL TUXCUECA</t>
  </si>
  <si>
    <t>AUXILIAR MANTENIMIENTO DE CAMPO FUTBOL TEPEHUAJE</t>
  </si>
  <si>
    <t>CHOFER DE ASEO PUBLICO "B"</t>
  </si>
  <si>
    <t>RECOLECTOR DE RESIDUOS SOLIDOS</t>
  </si>
  <si>
    <t>JARDINERO PLAZA TUXCUECA</t>
  </si>
  <si>
    <t>ASEADOR DE MALECON TUXCUECA</t>
  </si>
  <si>
    <t>AUXILIAR DE MANTENIMIENTO DE PARQUE TORIL</t>
  </si>
  <si>
    <t>AUXILIAR DE LIMPIEZA EN PLAZA DE TEPEHUAJE</t>
  </si>
  <si>
    <t>ASEADOR DE MALECON DE TEPEHUAJE</t>
  </si>
  <si>
    <t>ASEADOR DE MALECON DE SAN NICOLAS DE ACUÑA</t>
  </si>
  <si>
    <t>JARDINERO PLAZA SAN NICOLAS DE ACUÑA</t>
  </si>
  <si>
    <t>ASEADORA DE LA PLAZA DE PURUAGUA DE RAMON CORONA</t>
  </si>
  <si>
    <t>ASEADOR DE PANTEON MUNICIPAL DE SAN LUIS SOYATLAN</t>
  </si>
  <si>
    <t>AUXILIAR DE MANTENIMIENTO DE CAMPO DE FUTBOL SAN LUIS SOYATLAN</t>
  </si>
  <si>
    <t>MEDICO MUNICIPAL</t>
  </si>
  <si>
    <t>AUXILIAR DE INTENDENCIA "A"</t>
  </si>
  <si>
    <t>AUXILIAR DE INTENDENCIA "B"</t>
  </si>
  <si>
    <t>CULTURA</t>
  </si>
  <si>
    <t>FOMENTO AGROPECUARIO Y ECOLOGIA</t>
  </si>
  <si>
    <t>INSPECTOR DE GANADERIA</t>
  </si>
  <si>
    <t>ASESOR AGROPECUARIO</t>
  </si>
  <si>
    <t>ENCARGADO DE TRANSPARENCIA</t>
  </si>
  <si>
    <t>UNIDAD DE TRANSPARENCIA</t>
  </si>
  <si>
    <t>AUXILIAR DE TRANSPARENCIA</t>
  </si>
  <si>
    <t>SECRETARIA DE ECONOMIA</t>
  </si>
  <si>
    <t>TITULAR</t>
  </si>
  <si>
    <t>INSTITUTO DE LA MUJER</t>
  </si>
  <si>
    <t>DELEGADO</t>
  </si>
  <si>
    <t>DELEGACIONES MUNICIPALES Y AGENCIAS</t>
  </si>
  <si>
    <t>AGENTE MUNICIPAL DE SAN NICOLAS DE ACUÑA</t>
  </si>
  <si>
    <t>AGENTE MUNICIPAL DE LA PUERTA DE SAN NICOLAS DE ACUÑA</t>
  </si>
  <si>
    <t>AGENTE MUNICIPAL DE PURUAGUA DE RAMON CORONA</t>
  </si>
  <si>
    <t>AGENTE MUNICIPAL DE TEPEHUAJE</t>
  </si>
  <si>
    <t>AGENTE MUNICIPAL DE LAS CEBOLLAS</t>
  </si>
  <si>
    <t>AGENTE MUNICIPAL DEL PUERTO CORONA</t>
  </si>
  <si>
    <t xml:space="preserve">SECRETARIA </t>
  </si>
  <si>
    <t>OFICIALIA DE REGISTRO CIVIL</t>
  </si>
  <si>
    <t>OFICIAL REGISTRO CIVIL</t>
  </si>
  <si>
    <t>AUXILIAR DE REGISTRO CIVIL</t>
  </si>
  <si>
    <t>AUXILIAR DE BIBLIOTECA</t>
  </si>
  <si>
    <t>BIBLIOTECA MUNICIPAL</t>
  </si>
  <si>
    <t>INTENDENTE DE ESCUELA PRIMARIA REVOLUCION TUXCUECA</t>
  </si>
  <si>
    <t>ENCARGADA DE LIMPIEZA CENTRO SALUD SAN LUIS SOYATLAN</t>
  </si>
  <si>
    <t>ENCARGADA DE LIMPIEZA CENTRO SALUD TUXCUECA</t>
  </si>
  <si>
    <t>ENCARGADA DE CORREO TUXCUECA</t>
  </si>
  <si>
    <t>ENCARGADA DE CORREO SAN LUIS SOYATLAN</t>
  </si>
  <si>
    <t>ENCARGADO DE RECAUDACION SAN NICOLAS DE ACUÑA</t>
  </si>
  <si>
    <t>SEGURIDAD PUBLICA</t>
  </si>
  <si>
    <t>POLICIA DE LINEA</t>
  </si>
  <si>
    <t>PROTECCION CIVIL</t>
  </si>
  <si>
    <t>DIRECTOR DE COPLADEMUN Y PLAN DE DESARROLLO MUNICIPAL</t>
  </si>
  <si>
    <t>INSPECTOR</t>
  </si>
  <si>
    <t>ELECTRICISTA</t>
  </si>
  <si>
    <t>SUBDIRECTOR</t>
  </si>
  <si>
    <t>COMANDANTE</t>
  </si>
  <si>
    <t>MEDICO</t>
  </si>
  <si>
    <t>PARAMEDICO</t>
  </si>
  <si>
    <t>BOMBERO</t>
  </si>
  <si>
    <t>AUXILIAR MANTENIMIENTO DE CAMPO FUTBOL SAN LUIS SOYATLAN</t>
  </si>
  <si>
    <t>COMUNICACIÓN SOCIAL</t>
  </si>
  <si>
    <t>GUARDARASTRO</t>
  </si>
  <si>
    <t>Nombre del Municipio: MUNICIPIO DE TUXCUECA, JALISCO</t>
  </si>
  <si>
    <t>MENSAJERO "A"</t>
  </si>
  <si>
    <t>MENSAJERO  "B"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</si>
</sst>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164" formatCode="000"/>
    <numFmt numFmtId="166" formatCode="_-[$€]* #,##0.00_-;\-[$€]* #,##0.00_-;_-[$€]* &quot;-&quot;??_-;_-@_-"/>
    <numFmt numFmtId="167" formatCode="_-&quot;$&quot;* #,##0_-;\-&quot;$&quot;* #,##0_-;_-&quot;$&quot;* &quot;-&quot;??_-;_-@_-"/>
    <numFmt numFmtId="168" formatCode="0_ ;\-0\ "/>
    <numFmt numFmtId="169" formatCode="#,##0_ ;\-#,##0\ "/>
  </numFmts>
  <fonts count="39"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sz val="11"/>
      <color indexed="81"/>
      <name val="Tahoma"/>
      <family val="2"/>
    </font>
    <font>
      <b/>
      <sz val="8"/>
      <color indexed="81"/>
      <name val="Arial"/>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2"/>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sz val="9"/>
      <color indexed="81"/>
      <name val="Tahoma"/>
      <family val="2"/>
    </font>
    <font>
      <sz val="11"/>
      <color indexed="8"/>
      <name val="Calibri"/>
      <family val="2"/>
      <scheme val="minor"/>
    </font>
    <font>
      <b/>
      <sz val="9"/>
      <color indexed="81"/>
      <name val="Tahoma"/>
      <family val="2"/>
    </font>
    <font>
      <b/>
      <sz val="9"/>
      <color indexed="81"/>
      <name val="Arial"/>
      <family val="2"/>
    </font>
  </fonts>
  <fills count="23">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s>
  <borders count="9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style="medium">
        <color theme="0" tint="-0.499984740745262"/>
      </top>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4"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4"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4"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4"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4"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4" fillId="12" borderId="0" applyNumberFormat="0" applyBorder="0" applyAlignment="0" applyProtection="0"/>
    <xf numFmtId="166" fontId="1" fillId="0" borderId="0" applyFont="0" applyFill="0" applyBorder="0" applyAlignment="0" applyProtection="0"/>
    <xf numFmtId="44" fontId="17" fillId="0" borderId="0" applyFont="0" applyFill="0" applyBorder="0" applyAlignment="0" applyProtection="0"/>
    <xf numFmtId="0" fontId="1" fillId="0" borderId="0"/>
    <xf numFmtId="0" fontId="17" fillId="0" borderId="0"/>
    <xf numFmtId="0" fontId="16" fillId="0" borderId="0"/>
    <xf numFmtId="9" fontId="1" fillId="0" borderId="0" applyFont="0" applyFill="0" applyBorder="0" applyAlignment="0" applyProtection="0"/>
    <xf numFmtId="0" fontId="15" fillId="0" borderId="0" applyNumberFormat="0" applyFill="0" applyBorder="0" applyAlignment="0" applyProtection="0"/>
  </cellStyleXfs>
  <cellXfs count="294">
    <xf numFmtId="0" fontId="0" fillId="0" borderId="0" xfId="0"/>
    <xf numFmtId="0" fontId="0" fillId="0" borderId="0" xfId="0" applyFill="1"/>
    <xf numFmtId="0" fontId="20" fillId="0" borderId="0" xfId="0" applyFont="1"/>
    <xf numFmtId="0" fontId="19" fillId="0" borderId="0" xfId="0" applyFont="1"/>
    <xf numFmtId="0" fontId="20" fillId="0" borderId="4" xfId="0" applyFont="1" applyBorder="1" applyProtection="1">
      <protection locked="0"/>
    </xf>
    <xf numFmtId="0" fontId="20" fillId="0" borderId="0" xfId="0" applyFont="1" applyBorder="1" applyProtection="1">
      <protection locked="0"/>
    </xf>
    <xf numFmtId="167" fontId="20" fillId="0" borderId="0" xfId="23" applyNumberFormat="1" applyFont="1" applyBorder="1" applyAlignment="1" applyProtection="1">
      <protection locked="0"/>
    </xf>
    <xf numFmtId="0" fontId="20" fillId="0" borderId="5" xfId="0" applyFont="1" applyBorder="1" applyProtection="1">
      <protection locked="0"/>
    </xf>
    <xf numFmtId="0" fontId="0" fillId="0" borderId="32" xfId="0" applyFill="1" applyBorder="1" applyAlignment="1" applyProtection="1">
      <alignment horizontal="right"/>
      <protection locked="0"/>
    </xf>
    <xf numFmtId="168" fontId="20" fillId="0" borderId="32" xfId="0" applyNumberFormat="1" applyFont="1" applyBorder="1" applyAlignment="1" applyProtection="1">
      <alignment horizontal="center" vertical="center"/>
      <protection locked="0"/>
    </xf>
    <xf numFmtId="0" fontId="20" fillId="0" borderId="32" xfId="0" applyFont="1" applyFill="1" applyBorder="1" applyAlignment="1" applyProtection="1">
      <alignment wrapText="1"/>
      <protection locked="0"/>
    </xf>
    <xf numFmtId="3" fontId="20" fillId="0" borderId="0" xfId="0" applyNumberFormat="1" applyFont="1"/>
    <xf numFmtId="169" fontId="20" fillId="0" borderId="0" xfId="0" applyNumberFormat="1" applyFont="1"/>
    <xf numFmtId="0" fontId="21" fillId="0" borderId="0" xfId="0" applyFont="1" applyAlignment="1">
      <alignment vertical="center"/>
    </xf>
    <xf numFmtId="0" fontId="0" fillId="16" borderId="0" xfId="0" applyFont="1" applyFill="1" applyBorder="1"/>
    <xf numFmtId="0" fontId="19" fillId="16" borderId="0" xfId="0" applyFont="1" applyFill="1" applyBorder="1"/>
    <xf numFmtId="41" fontId="22" fillId="16" borderId="0" xfId="0" applyNumberFormat="1" applyFont="1" applyFill="1" applyAlignment="1">
      <alignment horizontal="right" vertical="center"/>
    </xf>
    <xf numFmtId="0" fontId="23" fillId="0" borderId="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2" xfId="0" applyNumberFormat="1" applyFont="1" applyBorder="1" applyProtection="1">
      <protection locked="0"/>
    </xf>
    <xf numFmtId="41" fontId="26" fillId="14" borderId="33" xfId="0" applyNumberFormat="1" applyFont="1" applyFill="1" applyBorder="1" applyAlignment="1" applyProtection="1">
      <alignment horizontal="right" vertical="center"/>
    </xf>
    <xf numFmtId="0" fontId="0" fillId="0" borderId="34" xfId="0" applyFill="1" applyBorder="1" applyAlignment="1" applyProtection="1">
      <alignment horizontal="right"/>
      <protection locked="0"/>
    </xf>
    <xf numFmtId="168" fontId="20" fillId="0" borderId="35" xfId="0" applyNumberFormat="1" applyFont="1" applyBorder="1" applyAlignment="1" applyProtection="1">
      <alignment horizontal="center" vertical="center"/>
      <protection locked="0"/>
    </xf>
    <xf numFmtId="0" fontId="20" fillId="0" borderId="35" xfId="0" applyFont="1" applyFill="1" applyBorder="1" applyAlignment="1" applyProtection="1">
      <alignment wrapText="1"/>
      <protection locked="0"/>
    </xf>
    <xf numFmtId="41" fontId="0" fillId="0" borderId="35" xfId="0" applyNumberFormat="1" applyFont="1" applyBorder="1" applyProtection="1">
      <protection locked="0"/>
    </xf>
    <xf numFmtId="0" fontId="0" fillId="0" borderId="35" xfId="0" applyFill="1" applyBorder="1" applyAlignment="1" applyProtection="1">
      <alignment horizontal="right"/>
      <protection locked="0"/>
    </xf>
    <xf numFmtId="0" fontId="19" fillId="0" borderId="33" xfId="0" applyFont="1" applyBorder="1" applyAlignment="1" applyProtection="1">
      <alignment horizontal="right" vertical="center" wrapText="1"/>
      <protection locked="0"/>
    </xf>
    <xf numFmtId="41" fontId="0" fillId="0" borderId="33" xfId="0" applyNumberFormat="1" applyBorder="1" applyAlignment="1" applyProtection="1">
      <alignment horizontal="right" vertical="center"/>
    </xf>
    <xf numFmtId="41" fontId="19" fillId="0" borderId="33" xfId="0" applyNumberFormat="1" applyFont="1" applyBorder="1" applyAlignment="1" applyProtection="1">
      <alignment horizontal="right" vertical="center"/>
    </xf>
    <xf numFmtId="41" fontId="0" fillId="0" borderId="33" xfId="0" applyNumberFormat="1" applyFont="1" applyBorder="1" applyAlignment="1" applyProtection="1">
      <alignment horizontal="right" vertical="center"/>
      <protection locked="0"/>
    </xf>
    <xf numFmtId="41" fontId="26" fillId="15" borderId="33" xfId="0" applyNumberFormat="1" applyFont="1" applyFill="1" applyBorder="1" applyAlignment="1" applyProtection="1">
      <alignment horizontal="right" vertical="center"/>
    </xf>
    <xf numFmtId="0" fontId="26" fillId="14" borderId="33" xfId="0" applyFont="1" applyFill="1" applyBorder="1" applyAlignment="1" applyProtection="1">
      <alignment vertical="center" wrapText="1"/>
    </xf>
    <xf numFmtId="41" fontId="0" fillId="0" borderId="33" xfId="0" applyNumberFormat="1" applyFont="1" applyBorder="1" applyAlignment="1" applyProtection="1">
      <alignment horizontal="right" vertical="center"/>
    </xf>
    <xf numFmtId="41" fontId="7" fillId="0" borderId="33" xfId="0" applyNumberFormat="1" applyFont="1" applyBorder="1" applyAlignment="1" applyProtection="1">
      <alignment horizontal="right" vertical="center" wrapText="1"/>
    </xf>
    <xf numFmtId="41" fontId="7" fillId="0" borderId="33" xfId="0" applyNumberFormat="1" applyFont="1" applyBorder="1" applyAlignment="1" applyProtection="1">
      <alignment horizontal="right" vertical="center"/>
    </xf>
    <xf numFmtId="41" fontId="6" fillId="0" borderId="33" xfId="0" applyNumberFormat="1" applyFont="1" applyBorder="1" applyAlignment="1" applyProtection="1">
      <alignment horizontal="right"/>
    </xf>
    <xf numFmtId="0" fontId="19" fillId="14" borderId="36" xfId="0" applyFont="1" applyFill="1" applyBorder="1" applyAlignment="1" applyProtection="1">
      <alignment horizontal="center" vertical="center"/>
    </xf>
    <xf numFmtId="0" fontId="19" fillId="14" borderId="33" xfId="0" applyFont="1" applyFill="1" applyBorder="1" applyAlignment="1" applyProtection="1">
      <alignment vertical="center" wrapText="1"/>
    </xf>
    <xf numFmtId="0" fontId="20" fillId="0" borderId="33" xfId="0" applyFont="1" applyBorder="1" applyAlignment="1" applyProtection="1">
      <alignment vertical="center"/>
    </xf>
    <xf numFmtId="0" fontId="20" fillId="0" borderId="33" xfId="0" applyFont="1" applyFill="1" applyBorder="1" applyAlignment="1" applyProtection="1">
      <alignment vertical="center" wrapText="1"/>
    </xf>
    <xf numFmtId="0" fontId="0" fillId="14" borderId="33"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20" fillId="0" borderId="36" xfId="0" applyFont="1" applyFill="1" applyBorder="1" applyAlignment="1" applyProtection="1">
      <alignment horizontal="center" vertical="center"/>
    </xf>
    <xf numFmtId="0" fontId="26" fillId="14" borderId="36"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14" borderId="36" xfId="0" applyFont="1" applyFill="1" applyBorder="1" applyAlignment="1" applyProtection="1">
      <alignment horizontal="center" vertical="center"/>
    </xf>
    <xf numFmtId="0" fontId="0" fillId="0" borderId="41" xfId="0" applyFill="1" applyBorder="1" applyAlignment="1" applyProtection="1">
      <alignment horizontal="right"/>
      <protection locked="0"/>
    </xf>
    <xf numFmtId="0" fontId="19" fillId="0" borderId="42" xfId="0" applyFont="1" applyBorder="1" applyAlignment="1" applyProtection="1">
      <alignment horizontal="right" vertical="center" wrapText="1"/>
      <protection locked="0"/>
    </xf>
    <xf numFmtId="41" fontId="0" fillId="0" borderId="42" xfId="0" applyNumberFormat="1" applyBorder="1" applyAlignment="1" applyProtection="1">
      <alignment horizontal="right" vertical="center"/>
    </xf>
    <xf numFmtId="41" fontId="19" fillId="0" borderId="42" xfId="0" applyNumberFormat="1" applyFont="1" applyBorder="1" applyAlignment="1" applyProtection="1">
      <alignment horizontal="right" vertical="center"/>
    </xf>
    <xf numFmtId="41" fontId="26" fillId="14" borderId="42" xfId="0" applyNumberFormat="1" applyFont="1" applyFill="1" applyBorder="1" applyAlignment="1" applyProtection="1">
      <alignment horizontal="right" vertical="center"/>
    </xf>
    <xf numFmtId="41" fontId="0" fillId="0" borderId="42" xfId="0" applyNumberFormat="1" applyFont="1" applyBorder="1" applyAlignment="1" applyProtection="1">
      <alignment horizontal="right" vertical="center"/>
      <protection locked="0"/>
    </xf>
    <xf numFmtId="41" fontId="26" fillId="15" borderId="42" xfId="0" applyNumberFormat="1" applyFont="1" applyFill="1" applyBorder="1" applyAlignment="1" applyProtection="1">
      <alignment horizontal="right" vertical="center"/>
    </xf>
    <xf numFmtId="41" fontId="0" fillId="0" borderId="42" xfId="0" applyNumberFormat="1" applyFont="1" applyBorder="1" applyAlignment="1" applyProtection="1">
      <alignment horizontal="right" vertical="center"/>
    </xf>
    <xf numFmtId="41" fontId="7" fillId="0" borderId="42" xfId="0" applyNumberFormat="1" applyFont="1" applyBorder="1" applyAlignment="1" applyProtection="1">
      <alignment horizontal="right" vertical="center" wrapText="1"/>
    </xf>
    <xf numFmtId="41" fontId="7" fillId="0" borderId="42" xfId="0" applyNumberFormat="1" applyFont="1" applyBorder="1" applyAlignment="1" applyProtection="1">
      <alignment horizontal="right" vertical="center"/>
    </xf>
    <xf numFmtId="41" fontId="6" fillId="0" borderId="42" xfId="0" applyNumberFormat="1" applyFont="1" applyBorder="1" applyAlignment="1" applyProtection="1">
      <alignment horizontal="right"/>
    </xf>
    <xf numFmtId="41" fontId="18" fillId="19" borderId="42" xfId="0" applyNumberFormat="1" applyFont="1" applyFill="1" applyBorder="1" applyAlignment="1" applyProtection="1">
      <alignment horizontal="right" vertical="center"/>
    </xf>
    <xf numFmtId="41" fontId="18" fillId="19" borderId="33" xfId="0" applyNumberFormat="1" applyFont="1" applyFill="1" applyBorder="1" applyAlignment="1" applyProtection="1">
      <alignment horizontal="right" vertical="center"/>
    </xf>
    <xf numFmtId="0" fontId="21" fillId="0" borderId="39" xfId="0" applyFont="1" applyFill="1" applyBorder="1" applyAlignment="1">
      <alignment horizontal="center" vertical="center" wrapText="1"/>
    </xf>
    <xf numFmtId="0" fontId="21" fillId="0" borderId="0" xfId="0"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41" fontId="21" fillId="0" borderId="0" xfId="0" applyNumberFormat="1"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0" xfId="0" applyFont="1" applyFill="1" applyAlignment="1">
      <alignment horizontal="center" vertical="center" wrapText="1"/>
    </xf>
    <xf numFmtId="0" fontId="20" fillId="0" borderId="54" xfId="0" applyFont="1" applyFill="1" applyBorder="1" applyAlignment="1" applyProtection="1">
      <alignment horizontal="center" vertical="center"/>
    </xf>
    <xf numFmtId="0" fontId="20" fillId="0" borderId="49" xfId="0" applyFont="1" applyFill="1" applyBorder="1" applyAlignment="1" applyProtection="1">
      <alignment vertical="center" wrapText="1"/>
    </xf>
    <xf numFmtId="0" fontId="28" fillId="19" borderId="36" xfId="0" applyFont="1" applyFill="1" applyBorder="1" applyAlignment="1" applyProtection="1">
      <alignment horizontal="center" vertical="center"/>
    </xf>
    <xf numFmtId="0" fontId="28" fillId="19" borderId="33" xfId="0" applyFont="1" applyFill="1" applyBorder="1" applyAlignment="1" applyProtection="1">
      <alignment vertical="center" wrapText="1"/>
    </xf>
    <xf numFmtId="41" fontId="30" fillId="19" borderId="33" xfId="0" applyNumberFormat="1" applyFont="1" applyFill="1" applyBorder="1" applyAlignment="1" applyProtection="1">
      <alignment horizontal="right" vertical="center"/>
    </xf>
    <xf numFmtId="41" fontId="30" fillId="19" borderId="53" xfId="0" applyNumberFormat="1" applyFont="1" applyFill="1" applyBorder="1" applyAlignment="1" applyProtection="1">
      <alignment horizontal="right" vertical="center"/>
    </xf>
    <xf numFmtId="0" fontId="29" fillId="15" borderId="0" xfId="0" applyFont="1" applyFill="1"/>
    <xf numFmtId="0" fontId="29" fillId="0" borderId="0" xfId="0" applyFont="1"/>
    <xf numFmtId="0" fontId="28" fillId="0" borderId="0" xfId="0" applyFont="1" applyAlignment="1">
      <alignment vertical="center"/>
    </xf>
    <xf numFmtId="0" fontId="32" fillId="19" borderId="55" xfId="0" applyFont="1" applyFill="1" applyBorder="1" applyAlignment="1" applyProtection="1">
      <alignment vertical="center"/>
    </xf>
    <xf numFmtId="0" fontId="28" fillId="19" borderId="56" xfId="0" applyFont="1" applyFill="1" applyBorder="1" applyAlignment="1" applyProtection="1">
      <alignment horizontal="right" vertical="center"/>
    </xf>
    <xf numFmtId="0" fontId="28" fillId="0" borderId="0" xfId="0" applyFont="1"/>
    <xf numFmtId="0" fontId="26" fillId="19" borderId="37" xfId="0" applyFont="1" applyFill="1" applyBorder="1" applyAlignment="1">
      <alignment horizontal="center" vertical="center" wrapText="1"/>
    </xf>
    <xf numFmtId="0" fontId="26" fillId="16" borderId="0" xfId="0" applyFont="1" applyFill="1" applyAlignment="1">
      <alignment horizontal="center" vertical="center" wrapText="1"/>
    </xf>
    <xf numFmtId="41" fontId="0" fillId="0" borderId="42" xfId="0" applyNumberFormat="1" applyFont="1" applyBorder="1" applyAlignment="1" applyProtection="1">
      <alignment horizontal="right"/>
    </xf>
    <xf numFmtId="41" fontId="0" fillId="0" borderId="33" xfId="0" applyNumberFormat="1" applyFont="1" applyBorder="1" applyAlignment="1" applyProtection="1">
      <alignment horizontal="right"/>
    </xf>
    <xf numFmtId="41" fontId="19" fillId="21" borderId="42" xfId="0" applyNumberFormat="1" applyFont="1" applyFill="1" applyBorder="1" applyAlignment="1" applyProtection="1">
      <alignment horizontal="right" vertical="center"/>
    </xf>
    <xf numFmtId="41" fontId="19" fillId="21" borderId="33" xfId="0" applyNumberFormat="1" applyFont="1" applyFill="1" applyBorder="1" applyAlignment="1" applyProtection="1">
      <alignment horizontal="right" vertical="center"/>
    </xf>
    <xf numFmtId="41" fontId="26" fillId="21" borderId="42" xfId="0" applyNumberFormat="1" applyFont="1" applyFill="1" applyBorder="1" applyAlignment="1" applyProtection="1">
      <alignment horizontal="right" vertical="center"/>
    </xf>
    <xf numFmtId="41" fontId="26" fillId="21" borderId="33" xfId="0" applyNumberFormat="1" applyFont="1" applyFill="1" applyBorder="1" applyAlignment="1" applyProtection="1">
      <alignment horizontal="right" vertical="center"/>
    </xf>
    <xf numFmtId="41" fontId="6" fillId="21" borderId="42" xfId="0" applyNumberFormat="1" applyFont="1" applyFill="1" applyBorder="1" applyAlignment="1" applyProtection="1">
      <alignment horizontal="right" vertical="center"/>
    </xf>
    <xf numFmtId="41" fontId="6" fillId="21" borderId="33" xfId="0" applyNumberFormat="1" applyFont="1" applyFill="1" applyBorder="1" applyAlignment="1" applyProtection="1">
      <alignment horizontal="right" vertical="center"/>
    </xf>
    <xf numFmtId="41" fontId="21" fillId="21" borderId="42" xfId="0" applyNumberFormat="1" applyFont="1" applyFill="1" applyBorder="1" applyAlignment="1" applyProtection="1">
      <alignment horizontal="right" vertical="center"/>
    </xf>
    <xf numFmtId="41" fontId="21" fillId="21" borderId="33" xfId="0" applyNumberFormat="1" applyFont="1" applyFill="1" applyBorder="1" applyAlignment="1" applyProtection="1">
      <alignment horizontal="right" vertical="center"/>
    </xf>
    <xf numFmtId="41" fontId="0" fillId="21" borderId="42" xfId="0" applyNumberFormat="1" applyFont="1" applyFill="1" applyBorder="1" applyAlignment="1" applyProtection="1">
      <alignment horizontal="right" vertical="center"/>
    </xf>
    <xf numFmtId="41" fontId="0" fillId="21" borderId="33" xfId="0" applyNumberFormat="1" applyFont="1" applyFill="1" applyBorder="1" applyAlignment="1" applyProtection="1">
      <alignment horizontal="right" vertical="center"/>
    </xf>
    <xf numFmtId="41" fontId="0" fillId="21" borderId="42" xfId="0" applyNumberFormat="1" applyFont="1" applyFill="1" applyBorder="1" applyAlignment="1" applyProtection="1">
      <alignment horizontal="right" vertical="center"/>
      <protection locked="0"/>
    </xf>
    <xf numFmtId="41" fontId="0" fillId="21" borderId="33" xfId="0" applyNumberFormat="1" applyFont="1" applyFill="1" applyBorder="1" applyAlignment="1" applyProtection="1">
      <alignment horizontal="right" vertical="center"/>
      <protection locked="0"/>
    </xf>
    <xf numFmtId="41" fontId="0" fillId="0" borderId="58" xfId="0" applyNumberFormat="1" applyFont="1" applyBorder="1" applyAlignment="1" applyProtection="1">
      <alignment horizontal="right" vertical="center"/>
    </xf>
    <xf numFmtId="41" fontId="0" fillId="0" borderId="84" xfId="0" applyNumberFormat="1" applyFont="1" applyBorder="1" applyAlignment="1" applyProtection="1">
      <alignment horizontal="right" vertical="center"/>
    </xf>
    <xf numFmtId="41" fontId="0" fillId="21" borderId="82" xfId="0" applyNumberFormat="1" applyFont="1" applyFill="1" applyBorder="1" applyAlignment="1" applyProtection="1">
      <alignment horizontal="right" vertical="center"/>
    </xf>
    <xf numFmtId="41" fontId="0" fillId="21" borderId="61" xfId="0" applyNumberFormat="1" applyFont="1" applyFill="1" applyBorder="1" applyAlignment="1" applyProtection="1">
      <alignment horizontal="right" vertical="center"/>
    </xf>
    <xf numFmtId="41" fontId="7" fillId="21" borderId="42" xfId="0" applyNumberFormat="1" applyFont="1" applyFill="1" applyBorder="1" applyAlignment="1" applyProtection="1">
      <alignment horizontal="right" vertical="center"/>
    </xf>
    <xf numFmtId="41" fontId="7" fillId="21" borderId="33" xfId="0" applyNumberFormat="1" applyFont="1" applyFill="1" applyBorder="1" applyAlignment="1" applyProtection="1">
      <alignment horizontal="right" vertical="center"/>
    </xf>
    <xf numFmtId="41" fontId="19" fillId="20" borderId="42" xfId="0" applyNumberFormat="1" applyFont="1" applyFill="1" applyBorder="1" applyAlignment="1" applyProtection="1">
      <alignment horizontal="right" vertical="center"/>
    </xf>
    <xf numFmtId="41" fontId="19" fillId="20" borderId="33" xfId="0" applyNumberFormat="1" applyFont="1" applyFill="1" applyBorder="1" applyAlignment="1" applyProtection="1">
      <alignment horizontal="right" vertical="center"/>
    </xf>
    <xf numFmtId="41" fontId="0" fillId="20" borderId="42" xfId="0" applyNumberFormat="1" applyFont="1" applyFill="1" applyBorder="1" applyAlignment="1" applyProtection="1">
      <alignment horizontal="right" vertical="center"/>
    </xf>
    <xf numFmtId="41" fontId="0" fillId="20" borderId="33" xfId="0" applyNumberFormat="1" applyFont="1" applyFill="1" applyBorder="1" applyAlignment="1" applyProtection="1">
      <alignment horizontal="right" vertical="center"/>
    </xf>
    <xf numFmtId="0" fontId="20" fillId="13" borderId="33" xfId="0" applyFont="1" applyFill="1" applyBorder="1" applyAlignment="1" applyProtection="1">
      <alignment vertical="center" wrapText="1"/>
    </xf>
    <xf numFmtId="41" fontId="26" fillId="19" borderId="51" xfId="0" applyNumberFormat="1" applyFont="1" applyFill="1" applyBorder="1" applyAlignment="1">
      <alignment horizontal="center" vertical="center" wrapText="1"/>
    </xf>
    <xf numFmtId="41" fontId="30" fillId="19" borderId="51" xfId="0" applyNumberFormat="1" applyFont="1" applyFill="1" applyBorder="1" applyAlignment="1">
      <alignment horizontal="center" vertical="center" wrapText="1"/>
    </xf>
    <xf numFmtId="0" fontId="26" fillId="19" borderId="50" xfId="0" applyFont="1" applyFill="1" applyBorder="1" applyAlignment="1">
      <alignment horizontal="center" vertical="center" wrapText="1"/>
    </xf>
    <xf numFmtId="0" fontId="26" fillId="19" borderId="51" xfId="0" applyFont="1" applyFill="1" applyBorder="1" applyAlignment="1">
      <alignment horizontal="center" vertical="center" wrapText="1"/>
    </xf>
    <xf numFmtId="0" fontId="26" fillId="19" borderId="52" xfId="0" applyFont="1" applyFill="1" applyBorder="1" applyAlignment="1">
      <alignment horizontal="center" vertical="center" wrapText="1"/>
    </xf>
    <xf numFmtId="0" fontId="26" fillId="0" borderId="45"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164" fontId="26" fillId="0" borderId="47" xfId="0" applyNumberFormat="1" applyFont="1" applyFill="1" applyBorder="1" applyAlignment="1" applyProtection="1">
      <alignment horizontal="center" vertical="center" wrapText="1"/>
    </xf>
    <xf numFmtId="0" fontId="28" fillId="19" borderId="43" xfId="0" applyFont="1" applyFill="1" applyBorder="1" applyAlignment="1" applyProtection="1">
      <alignment horizontal="center" vertical="center" wrapText="1"/>
    </xf>
    <xf numFmtId="0" fontId="28" fillId="19" borderId="33" xfId="0" applyFont="1" applyFill="1" applyBorder="1" applyAlignment="1" applyProtection="1">
      <alignment horizontal="left" vertical="center" wrapText="1"/>
    </xf>
    <xf numFmtId="168" fontId="28" fillId="19" borderId="33" xfId="0" applyNumberFormat="1" applyFont="1" applyFill="1" applyBorder="1" applyAlignment="1" applyProtection="1">
      <alignment horizontal="left" vertical="center"/>
    </xf>
    <xf numFmtId="0" fontId="28" fillId="19" borderId="33" xfId="0" applyNumberFormat="1" applyFont="1" applyFill="1" applyBorder="1" applyAlignment="1" applyProtection="1">
      <alignment horizontal="left" vertical="center" wrapText="1"/>
    </xf>
    <xf numFmtId="0" fontId="28" fillId="19" borderId="33" xfId="0" applyNumberFormat="1" applyFont="1" applyFill="1" applyBorder="1" applyAlignment="1" applyProtection="1">
      <alignment horizontal="left" vertical="center"/>
    </xf>
    <xf numFmtId="168" fontId="28" fillId="19" borderId="33" xfId="0" applyNumberFormat="1" applyFont="1" applyFill="1" applyBorder="1" applyAlignment="1" applyProtection="1">
      <alignment horizontal="left" vertical="center" wrapText="1"/>
    </xf>
    <xf numFmtId="0" fontId="29" fillId="0" borderId="43" xfId="24" applyFont="1" applyFill="1" applyBorder="1" applyAlignment="1" applyProtection="1">
      <alignment horizontal="center" vertical="center"/>
    </xf>
    <xf numFmtId="0" fontId="27" fillId="0" borderId="33" xfId="0" applyFont="1" applyFill="1" applyBorder="1" applyAlignment="1" applyProtection="1">
      <alignment horizontal="left" vertical="center" wrapText="1"/>
    </xf>
    <xf numFmtId="3" fontId="26" fillId="0" borderId="33" xfId="0" applyNumberFormat="1" applyFont="1" applyFill="1" applyBorder="1" applyAlignment="1" applyProtection="1">
      <alignment vertical="center"/>
    </xf>
    <xf numFmtId="0" fontId="29" fillId="0" borderId="83" xfId="24" applyFont="1" applyFill="1" applyBorder="1" applyAlignment="1" applyProtection="1">
      <alignment horizontal="center" vertical="center"/>
    </xf>
    <xf numFmtId="0" fontId="27" fillId="0" borderId="84" xfId="0" applyFont="1" applyFill="1" applyBorder="1" applyAlignment="1" applyProtection="1">
      <alignment horizontal="left" vertical="center" wrapText="1"/>
    </xf>
    <xf numFmtId="37" fontId="26" fillId="19" borderId="44" xfId="0" applyNumberFormat="1" applyFont="1" applyFill="1" applyBorder="1" applyAlignment="1" applyProtection="1">
      <alignment vertical="center"/>
    </xf>
    <xf numFmtId="37" fontId="26" fillId="19" borderId="44" xfId="0" applyNumberFormat="1" applyFont="1" applyFill="1" applyBorder="1" applyAlignment="1" applyProtection="1">
      <alignment horizontal="right" vertical="center" wrapText="1"/>
    </xf>
    <xf numFmtId="37" fontId="26" fillId="22" borderId="44" xfId="0" applyNumberFormat="1" applyFont="1" applyFill="1" applyBorder="1" applyAlignment="1" applyProtection="1">
      <alignment vertical="center"/>
    </xf>
    <xf numFmtId="37" fontId="0" fillId="0" borderId="44" xfId="0" applyNumberFormat="1" applyFont="1" applyFill="1" applyBorder="1" applyAlignment="1" applyProtection="1">
      <alignment vertical="center"/>
      <protection locked="0"/>
    </xf>
    <xf numFmtId="37" fontId="29" fillId="0" borderId="44" xfId="0" applyNumberFormat="1" applyFont="1" applyFill="1" applyBorder="1" applyAlignment="1" applyProtection="1">
      <alignment horizontal="right" vertical="center"/>
      <protection locked="0"/>
    </xf>
    <xf numFmtId="37" fontId="19" fillId="22" borderId="44" xfId="0" applyNumberFormat="1" applyFont="1" applyFill="1" applyBorder="1" applyAlignment="1" applyProtection="1">
      <alignment vertical="center"/>
    </xf>
    <xf numFmtId="37" fontId="27" fillId="22" borderId="44" xfId="0" applyNumberFormat="1" applyFont="1" applyFill="1" applyBorder="1" applyAlignment="1" applyProtection="1">
      <alignment vertical="center"/>
    </xf>
    <xf numFmtId="37" fontId="34" fillId="19" borderId="48" xfId="0" applyNumberFormat="1" applyFont="1" applyFill="1" applyBorder="1" applyAlignment="1" applyProtection="1">
      <alignment horizontal="right" vertical="center"/>
    </xf>
    <xf numFmtId="37" fontId="0" fillId="0" borderId="59" xfId="0" applyNumberFormat="1" applyFont="1" applyFill="1" applyBorder="1" applyAlignment="1" applyProtection="1">
      <alignment vertical="center"/>
      <protection locked="0"/>
    </xf>
    <xf numFmtId="3" fontId="22" fillId="14" borderId="33" xfId="0" applyNumberFormat="1" applyFont="1" applyFill="1" applyBorder="1" applyAlignment="1" applyProtection="1">
      <alignment horizontal="right" vertical="center"/>
    </xf>
    <xf numFmtId="3" fontId="0" fillId="0" borderId="37" xfId="0" applyNumberFormat="1" applyBorder="1"/>
    <xf numFmtId="3" fontId="20" fillId="0" borderId="33" xfId="0" applyNumberFormat="1" applyFont="1" applyFill="1" applyBorder="1" applyAlignment="1" applyProtection="1">
      <alignment horizontal="right" vertical="center"/>
      <protection locked="0"/>
    </xf>
    <xf numFmtId="3" fontId="20" fillId="17" borderId="33" xfId="0" applyNumberFormat="1" applyFont="1" applyFill="1" applyBorder="1" applyAlignment="1" applyProtection="1">
      <alignment horizontal="right" vertical="center"/>
    </xf>
    <xf numFmtId="3" fontId="0" fillId="18" borderId="37" xfId="0" applyNumberFormat="1" applyFill="1" applyBorder="1"/>
    <xf numFmtId="3" fontId="0" fillId="14" borderId="37" xfId="0" applyNumberFormat="1" applyFill="1" applyBorder="1"/>
    <xf numFmtId="3" fontId="22" fillId="14" borderId="38" xfId="0" applyNumberFormat="1" applyFont="1" applyFill="1" applyBorder="1" applyAlignment="1" applyProtection="1">
      <alignment horizontal="right" vertical="center"/>
    </xf>
    <xf numFmtId="3" fontId="30" fillId="19" borderId="33" xfId="0" applyNumberFormat="1" applyFont="1" applyFill="1" applyBorder="1" applyAlignment="1" applyProtection="1">
      <alignment horizontal="right" vertical="center"/>
    </xf>
    <xf numFmtId="3" fontId="30" fillId="19" borderId="38" xfId="0" applyNumberFormat="1" applyFont="1" applyFill="1" applyBorder="1" applyAlignment="1" applyProtection="1">
      <alignment horizontal="right" vertical="center"/>
    </xf>
    <xf numFmtId="3" fontId="30" fillId="15" borderId="38" xfId="0" applyNumberFormat="1" applyFont="1" applyFill="1" applyBorder="1" applyAlignment="1" applyProtection="1">
      <alignment horizontal="right" vertical="center"/>
    </xf>
    <xf numFmtId="3" fontId="22" fillId="17" borderId="33" xfId="0" applyNumberFormat="1" applyFont="1" applyFill="1" applyBorder="1" applyAlignment="1" applyProtection="1">
      <alignment horizontal="right" vertical="center"/>
    </xf>
    <xf numFmtId="3" fontId="19" fillId="0" borderId="37" xfId="0" applyNumberFormat="1" applyFont="1" applyBorder="1"/>
    <xf numFmtId="3" fontId="20" fillId="14" borderId="38" xfId="0" applyNumberFormat="1" applyFont="1" applyFill="1" applyBorder="1" applyAlignment="1" applyProtection="1">
      <alignment horizontal="right" vertical="center"/>
    </xf>
    <xf numFmtId="3" fontId="20" fillId="0" borderId="33" xfId="0" applyNumberFormat="1" applyFont="1" applyBorder="1" applyAlignment="1" applyProtection="1">
      <alignment horizontal="right" vertical="center"/>
      <protection locked="0"/>
    </xf>
    <xf numFmtId="3" fontId="20" fillId="0" borderId="38" xfId="0" applyNumberFormat="1" applyFont="1" applyBorder="1" applyAlignment="1" applyProtection="1">
      <alignment horizontal="right" vertical="center"/>
    </xf>
    <xf numFmtId="3" fontId="20" fillId="0" borderId="49" xfId="0" applyNumberFormat="1" applyFont="1" applyFill="1" applyBorder="1" applyAlignment="1" applyProtection="1">
      <alignment horizontal="right" vertical="center"/>
    </xf>
    <xf numFmtId="3" fontId="20" fillId="17" borderId="49" xfId="0" applyNumberFormat="1" applyFont="1" applyFill="1" applyBorder="1" applyAlignment="1" applyProtection="1">
      <alignment horizontal="right" vertical="center"/>
    </xf>
    <xf numFmtId="3" fontId="28" fillId="19" borderId="56" xfId="0" applyNumberFormat="1" applyFont="1" applyFill="1" applyBorder="1" applyAlignment="1" applyProtection="1">
      <alignment horizontal="center" vertical="center"/>
    </xf>
    <xf numFmtId="3" fontId="28" fillId="19" borderId="57" xfId="0" applyNumberFormat="1" applyFont="1" applyFill="1" applyBorder="1" applyAlignment="1" applyProtection="1">
      <alignment horizontal="center" vertical="center"/>
    </xf>
    <xf numFmtId="3" fontId="28" fillId="19" borderId="56" xfId="0" applyNumberFormat="1" applyFont="1" applyFill="1" applyBorder="1" applyAlignment="1" applyProtection="1">
      <alignment horizontal="right" vertical="center"/>
    </xf>
    <xf numFmtId="0" fontId="29" fillId="14" borderId="43" xfId="24" applyFont="1" applyFill="1" applyBorder="1" applyAlignment="1" applyProtection="1">
      <alignment horizontal="center" vertical="center"/>
    </xf>
    <xf numFmtId="0" fontId="26" fillId="14" borderId="33" xfId="0" applyFont="1" applyFill="1" applyBorder="1" applyAlignment="1" applyProtection="1">
      <alignment horizontal="left" vertical="center" wrapText="1"/>
    </xf>
    <xf numFmtId="37" fontId="26" fillId="14" borderId="44" xfId="0" applyNumberFormat="1" applyFont="1" applyFill="1" applyBorder="1" applyAlignment="1" applyProtection="1">
      <alignment vertical="center"/>
    </xf>
    <xf numFmtId="37" fontId="26" fillId="14" borderId="44" xfId="0" applyNumberFormat="1" applyFont="1" applyFill="1" applyBorder="1" applyAlignment="1" applyProtection="1">
      <alignment vertical="center"/>
      <protection locked="0"/>
    </xf>
    <xf numFmtId="3" fontId="26" fillId="14" borderId="33" xfId="0" applyNumberFormat="1" applyFont="1" applyFill="1" applyBorder="1" applyAlignment="1" applyProtection="1">
      <alignment vertical="center"/>
    </xf>
    <xf numFmtId="0" fontId="27" fillId="14" borderId="33" xfId="0" applyFont="1" applyFill="1" applyBorder="1" applyAlignment="1" applyProtection="1">
      <alignment horizontal="left" vertical="center" wrapText="1"/>
    </xf>
    <xf numFmtId="37" fontId="19" fillId="14" borderId="44" xfId="0" applyNumberFormat="1" applyFont="1" applyFill="1" applyBorder="1" applyAlignment="1" applyProtection="1">
      <alignment vertical="center"/>
      <protection locked="0"/>
    </xf>
    <xf numFmtId="37" fontId="26" fillId="14" borderId="44" xfId="0" applyNumberFormat="1" applyFont="1" applyFill="1" applyBorder="1" applyAlignment="1" applyProtection="1">
      <alignment horizontal="right" vertical="center"/>
      <protection locked="0"/>
    </xf>
    <xf numFmtId="0" fontId="29" fillId="14" borderId="60" xfId="24" applyFont="1" applyFill="1" applyBorder="1" applyAlignment="1" applyProtection="1">
      <alignment horizontal="center" vertical="center"/>
    </xf>
    <xf numFmtId="0" fontId="26" fillId="14" borderId="61" xfId="0" applyFont="1" applyFill="1" applyBorder="1" applyAlignment="1" applyProtection="1">
      <alignment horizontal="left" vertical="center" wrapText="1"/>
    </xf>
    <xf numFmtId="37" fontId="26" fillId="14" borderId="48" xfId="0" applyNumberFormat="1" applyFont="1" applyFill="1" applyBorder="1" applyAlignment="1" applyProtection="1">
      <alignment vertical="center"/>
    </xf>
    <xf numFmtId="0" fontId="27" fillId="14" borderId="33" xfId="0" applyFont="1" applyFill="1" applyBorder="1" applyAlignment="1" applyProtection="1">
      <alignment vertical="center" wrapText="1"/>
    </xf>
    <xf numFmtId="3" fontId="19" fillId="14" borderId="33" xfId="0" applyNumberFormat="1" applyFont="1" applyFill="1" applyBorder="1" applyAlignment="1" applyProtection="1">
      <alignment vertical="center" wrapText="1"/>
    </xf>
    <xf numFmtId="37" fontId="27" fillId="14" borderId="44" xfId="0" applyNumberFormat="1" applyFont="1" applyFill="1" applyBorder="1" applyAlignment="1" applyProtection="1">
      <alignment vertical="center"/>
      <protection locked="0"/>
    </xf>
    <xf numFmtId="0" fontId="36" fillId="0" borderId="33" xfId="0" applyFont="1" applyFill="1" applyBorder="1" applyAlignment="1" applyProtection="1">
      <alignment vertical="center" wrapText="1"/>
    </xf>
    <xf numFmtId="168" fontId="34" fillId="19" borderId="60" xfId="0" applyNumberFormat="1" applyFont="1" applyFill="1" applyBorder="1" applyAlignment="1" applyProtection="1">
      <alignment horizontal="right" vertical="center"/>
    </xf>
    <xf numFmtId="168" fontId="34" fillId="19" borderId="61" xfId="0" applyNumberFormat="1" applyFont="1" applyFill="1" applyBorder="1" applyAlignment="1" applyProtection="1">
      <alignment horizontal="right" vertical="center"/>
    </xf>
    <xf numFmtId="168" fontId="25" fillId="0" borderId="66" xfId="0" applyNumberFormat="1" applyFont="1" applyBorder="1" applyAlignment="1" applyProtection="1">
      <alignment horizontal="center" vertical="center" wrapText="1"/>
    </xf>
    <xf numFmtId="168" fontId="25" fillId="0" borderId="67" xfId="0" applyNumberFormat="1" applyFont="1" applyBorder="1" applyAlignment="1" applyProtection="1">
      <alignment horizontal="center" vertical="center"/>
    </xf>
    <xf numFmtId="168" fontId="24" fillId="0" borderId="2" xfId="0" applyNumberFormat="1" applyFont="1" applyBorder="1" applyAlignment="1" applyProtection="1">
      <alignment horizontal="left" vertical="top"/>
      <protection locked="0"/>
    </xf>
    <xf numFmtId="168" fontId="24" fillId="0" borderId="1" xfId="0" applyNumberFormat="1" applyFont="1" applyBorder="1" applyAlignment="1" applyProtection="1">
      <alignment horizontal="left" vertical="top"/>
      <protection locked="0"/>
    </xf>
    <xf numFmtId="168" fontId="24" fillId="0" borderId="3" xfId="0" applyNumberFormat="1" applyFont="1" applyBorder="1" applyAlignment="1" applyProtection="1">
      <alignment horizontal="left" vertical="top"/>
      <protection locked="0"/>
    </xf>
    <xf numFmtId="0" fontId="26" fillId="19" borderId="62" xfId="0" applyFont="1" applyFill="1" applyBorder="1" applyAlignment="1" applyProtection="1">
      <alignment horizontal="center" vertical="center" wrapText="1"/>
    </xf>
    <xf numFmtId="0" fontId="26" fillId="19" borderId="45" xfId="0" applyFont="1" applyFill="1" applyBorder="1" applyAlignment="1" applyProtection="1">
      <alignment horizontal="center" vertical="center" wrapText="1"/>
    </xf>
    <xf numFmtId="0" fontId="26" fillId="19" borderId="63" xfId="0" applyFont="1" applyFill="1" applyBorder="1" applyAlignment="1" applyProtection="1">
      <alignment horizontal="center" vertical="center" wrapText="1"/>
    </xf>
    <xf numFmtId="0" fontId="26" fillId="19" borderId="64" xfId="0" applyFont="1" applyFill="1" applyBorder="1" applyAlignment="1" applyProtection="1">
      <alignment horizontal="center" vertical="center" wrapText="1"/>
    </xf>
    <xf numFmtId="164" fontId="26" fillId="19" borderId="65" xfId="0" applyNumberFormat="1" applyFont="1" applyFill="1" applyBorder="1" applyAlignment="1" applyProtection="1">
      <alignment horizontal="center" vertical="center" wrapText="1"/>
    </xf>
    <xf numFmtId="164" fontId="26" fillId="19" borderId="47" xfId="0" applyNumberFormat="1" applyFont="1" applyFill="1" applyBorder="1" applyAlignment="1" applyProtection="1">
      <alignment horizontal="center" vertical="center" wrapText="1"/>
    </xf>
    <xf numFmtId="0" fontId="31" fillId="0" borderId="70" xfId="0" applyFont="1" applyFill="1" applyBorder="1" applyAlignment="1">
      <alignment horizontal="center" vertical="top" wrapText="1"/>
    </xf>
    <xf numFmtId="0" fontId="31" fillId="0" borderId="40" xfId="0" applyFont="1" applyFill="1" applyBorder="1" applyAlignment="1">
      <alignment horizontal="center" vertical="top"/>
    </xf>
    <xf numFmtId="0" fontId="31" fillId="0" borderId="71" xfId="0" applyFont="1" applyFill="1" applyBorder="1" applyAlignment="1">
      <alignment horizontal="center" vertical="top"/>
    </xf>
    <xf numFmtId="0" fontId="24" fillId="0" borderId="2" xfId="0" applyFont="1" applyFill="1" applyBorder="1" applyAlignment="1" applyProtection="1">
      <alignment horizontal="left"/>
    </xf>
    <xf numFmtId="0" fontId="24" fillId="0" borderId="1" xfId="0" applyFont="1" applyFill="1" applyBorder="1" applyAlignment="1" applyProtection="1">
      <alignment horizontal="left"/>
    </xf>
    <xf numFmtId="0" fontId="24" fillId="0" borderId="3" xfId="0" applyFont="1" applyFill="1" applyBorder="1" applyAlignment="1" applyProtection="1">
      <alignment horizontal="left"/>
    </xf>
    <xf numFmtId="41" fontId="28" fillId="19" borderId="72" xfId="0" applyNumberFormat="1" applyFont="1" applyFill="1" applyBorder="1" applyAlignment="1">
      <alignment horizontal="center" vertical="center" wrapText="1"/>
    </xf>
    <xf numFmtId="0" fontId="28" fillId="19" borderId="73" xfId="0" applyFont="1" applyFill="1" applyBorder="1" applyAlignment="1">
      <alignment horizontal="center" vertical="center" wrapText="1"/>
    </xf>
    <xf numFmtId="0" fontId="28" fillId="19" borderId="74" xfId="0" applyFont="1" applyFill="1" applyBorder="1" applyAlignment="1">
      <alignment horizontal="center" vertical="center" wrapText="1"/>
    </xf>
    <xf numFmtId="0" fontId="28" fillId="19" borderId="68" xfId="0" applyFont="1" applyFill="1" applyBorder="1" applyAlignment="1">
      <alignment horizontal="center" vertical="center" wrapText="1"/>
    </xf>
    <xf numFmtId="0" fontId="28" fillId="19" borderId="69" xfId="0" applyFont="1" applyFill="1" applyBorder="1" applyAlignment="1">
      <alignment horizontal="center" vertical="center" wrapText="1"/>
    </xf>
    <xf numFmtId="41" fontId="28" fillId="19" borderId="85" xfId="0" applyNumberFormat="1" applyFont="1" applyFill="1" applyBorder="1" applyAlignment="1">
      <alignment horizontal="center" vertical="center"/>
    </xf>
    <xf numFmtId="41" fontId="28" fillId="19" borderId="6" xfId="0" applyNumberFormat="1" applyFont="1" applyFill="1" applyBorder="1" applyAlignment="1">
      <alignment horizontal="center" vertical="center"/>
    </xf>
    <xf numFmtId="41" fontId="28" fillId="19" borderId="86" xfId="0" applyNumberFormat="1" applyFont="1" applyFill="1" applyBorder="1" applyAlignment="1">
      <alignment horizontal="center" vertical="center"/>
    </xf>
    <xf numFmtId="41" fontId="28" fillId="19" borderId="87" xfId="0" applyNumberFormat="1" applyFont="1" applyFill="1" applyBorder="1" applyAlignment="1">
      <alignment horizontal="center" vertical="center" wrapText="1"/>
    </xf>
    <xf numFmtId="41" fontId="28" fillId="19" borderId="88" xfId="0" applyNumberFormat="1" applyFont="1" applyFill="1" applyBorder="1" applyAlignment="1">
      <alignment horizontal="center" vertical="center" wrapText="1"/>
    </xf>
    <xf numFmtId="41" fontId="28" fillId="19" borderId="89" xfId="0" applyNumberFormat="1" applyFont="1" applyFill="1" applyBorder="1" applyAlignment="1">
      <alignment horizontal="center" vertical="center" wrapText="1"/>
    </xf>
    <xf numFmtId="37" fontId="20" fillId="0" borderId="2" xfId="0" applyNumberFormat="1" applyFont="1" applyFill="1" applyBorder="1" applyAlignment="1" applyProtection="1">
      <alignment horizontal="right" vertical="center" wrapText="1"/>
      <protection locked="0"/>
    </xf>
    <xf numFmtId="37" fontId="20" fillId="0" borderId="1" xfId="0" applyNumberFormat="1" applyFont="1" applyFill="1" applyBorder="1" applyAlignment="1" applyProtection="1">
      <alignment horizontal="right" vertical="center" wrapText="1"/>
      <protection locked="0"/>
    </xf>
    <xf numFmtId="37" fontId="20" fillId="0" borderId="3" xfId="0" applyNumberFormat="1" applyFont="1" applyFill="1" applyBorder="1" applyAlignment="1" applyProtection="1">
      <alignment horizontal="right" vertical="center" wrapText="1"/>
      <protection locked="0"/>
    </xf>
    <xf numFmtId="37" fontId="20" fillId="0" borderId="12" xfId="0" applyNumberFormat="1" applyFont="1" applyFill="1" applyBorder="1" applyAlignment="1" applyProtection="1">
      <alignment horizontal="right" vertical="center" wrapText="1"/>
      <protection locked="0"/>
    </xf>
    <xf numFmtId="37" fontId="20" fillId="14" borderId="2" xfId="0" applyNumberFormat="1" applyFont="1" applyFill="1" applyBorder="1" applyAlignment="1" applyProtection="1">
      <alignment horizontal="right" vertical="center" wrapText="1"/>
      <protection locked="0"/>
    </xf>
    <xf numFmtId="37" fontId="20" fillId="14" borderId="1" xfId="0" applyNumberFormat="1" applyFont="1" applyFill="1" applyBorder="1" applyAlignment="1" applyProtection="1">
      <alignment horizontal="right" vertical="center" wrapText="1"/>
      <protection locked="0"/>
    </xf>
    <xf numFmtId="37" fontId="20" fillId="14" borderId="3" xfId="0" applyNumberFormat="1" applyFont="1" applyFill="1" applyBorder="1" applyAlignment="1" applyProtection="1">
      <alignment horizontal="right" vertical="center" wrapText="1"/>
      <protection locked="0"/>
    </xf>
    <xf numFmtId="37" fontId="20" fillId="14" borderId="12" xfId="0" applyNumberFormat="1" applyFont="1" applyFill="1" applyBorder="1" applyAlignment="1" applyProtection="1">
      <alignment horizontal="right" vertical="center" wrapText="1"/>
      <protection locked="0"/>
    </xf>
    <xf numFmtId="37" fontId="20" fillId="14" borderId="20" xfId="0" applyNumberFormat="1" applyFont="1" applyFill="1" applyBorder="1" applyAlignment="1" applyProtection="1">
      <alignment horizontal="right" vertical="center" wrapText="1"/>
      <protection locked="0"/>
    </xf>
    <xf numFmtId="0" fontId="20" fillId="0" borderId="26" xfId="0" applyFont="1" applyFill="1" applyBorder="1" applyAlignment="1" applyProtection="1">
      <alignment horizontal="justify" vertical="top" wrapText="1"/>
      <protection locked="0"/>
    </xf>
    <xf numFmtId="0" fontId="20" fillId="0" borderId="1" xfId="0" applyFont="1" applyFill="1" applyBorder="1" applyAlignment="1" applyProtection="1">
      <alignment horizontal="justify" vertical="top" wrapText="1"/>
      <protection locked="0"/>
    </xf>
    <xf numFmtId="0" fontId="20" fillId="0" borderId="3" xfId="0" applyFont="1" applyFill="1" applyBorder="1" applyAlignment="1" applyProtection="1">
      <alignment horizontal="justify" vertical="top" wrapText="1"/>
      <protection locked="0"/>
    </xf>
    <xf numFmtId="0" fontId="20" fillId="0" borderId="2"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0" fontId="20" fillId="0" borderId="12" xfId="0" applyFont="1" applyFill="1" applyBorder="1" applyAlignment="1" applyProtection="1">
      <alignment horizontal="center" vertical="center" wrapText="1"/>
      <protection locked="0"/>
    </xf>
    <xf numFmtId="169" fontId="20" fillId="0" borderId="12" xfId="0" applyNumberFormat="1" applyFont="1" applyFill="1" applyBorder="1" applyAlignment="1" applyProtection="1">
      <alignment horizontal="center" vertical="center"/>
      <protection locked="0"/>
    </xf>
    <xf numFmtId="37" fontId="20" fillId="0" borderId="12" xfId="23" applyNumberFormat="1" applyFont="1" applyFill="1" applyBorder="1" applyAlignment="1" applyProtection="1">
      <alignment horizontal="right" vertical="center"/>
      <protection locked="0"/>
    </xf>
    <xf numFmtId="37" fontId="20" fillId="0" borderId="2" xfId="23" applyNumberFormat="1" applyFont="1" applyFill="1" applyBorder="1" applyAlignment="1" applyProtection="1">
      <alignment horizontal="right" vertical="center"/>
      <protection locked="0"/>
    </xf>
    <xf numFmtId="37" fontId="20" fillId="0" borderId="1" xfId="23" applyNumberFormat="1" applyFont="1" applyFill="1" applyBorder="1" applyAlignment="1" applyProtection="1">
      <alignment horizontal="right" vertical="center"/>
      <protection locked="0"/>
    </xf>
    <xf numFmtId="37" fontId="20" fillId="0" borderId="3" xfId="23" applyNumberFormat="1" applyFont="1" applyFill="1" applyBorder="1" applyAlignment="1" applyProtection="1">
      <alignment horizontal="right" vertical="center"/>
      <protection locked="0"/>
    </xf>
    <xf numFmtId="37" fontId="19" fillId="17" borderId="18" xfId="0" applyNumberFormat="1" applyFont="1" applyFill="1" applyBorder="1" applyAlignment="1" applyProtection="1">
      <alignment horizontal="right" vertical="center" wrapText="1"/>
      <protection locked="0"/>
    </xf>
    <xf numFmtId="37" fontId="19" fillId="17" borderId="19" xfId="0" applyNumberFormat="1" applyFont="1" applyFill="1" applyBorder="1" applyAlignment="1" applyProtection="1">
      <alignment horizontal="right" vertical="center" wrapText="1"/>
      <protection locked="0"/>
    </xf>
    <xf numFmtId="0" fontId="19" fillId="17" borderId="21" xfId="0" applyFont="1" applyFill="1" applyBorder="1" applyAlignment="1" applyProtection="1">
      <alignment horizontal="right" vertical="center" wrapText="1"/>
      <protection locked="0"/>
    </xf>
    <xf numFmtId="0" fontId="19" fillId="17" borderId="22" xfId="0" applyFont="1" applyFill="1" applyBorder="1" applyAlignment="1" applyProtection="1">
      <alignment horizontal="right" vertical="center" wrapText="1"/>
      <protection locked="0"/>
    </xf>
    <xf numFmtId="0" fontId="19" fillId="17" borderId="23" xfId="0" applyFont="1" applyFill="1" applyBorder="1" applyAlignment="1" applyProtection="1">
      <alignment horizontal="right" vertical="center" wrapText="1"/>
      <protection locked="0"/>
    </xf>
    <xf numFmtId="169" fontId="19" fillId="17" borderId="18" xfId="0" applyNumberFormat="1" applyFont="1" applyFill="1" applyBorder="1" applyAlignment="1" applyProtection="1">
      <alignment horizontal="center" vertical="center"/>
      <protection locked="0"/>
    </xf>
    <xf numFmtId="169" fontId="19" fillId="17" borderId="91" xfId="0" applyNumberFormat="1" applyFont="1" applyFill="1" applyBorder="1" applyAlignment="1" applyProtection="1">
      <alignment horizontal="center" vertical="center"/>
      <protection locked="0"/>
    </xf>
    <xf numFmtId="37" fontId="19" fillId="17" borderId="92" xfId="23" applyNumberFormat="1" applyFont="1" applyFill="1" applyBorder="1" applyAlignment="1" applyProtection="1">
      <alignment horizontal="right" vertical="center"/>
      <protection locked="0"/>
    </xf>
    <xf numFmtId="37" fontId="19" fillId="17" borderId="18" xfId="23" applyNumberFormat="1" applyFont="1" applyFill="1" applyBorder="1" applyAlignment="1" applyProtection="1">
      <alignment horizontal="right" vertical="center"/>
      <protection locked="0"/>
    </xf>
    <xf numFmtId="37" fontId="19" fillId="17" borderId="19" xfId="23" applyNumberFormat="1" applyFont="1" applyFill="1" applyBorder="1" applyAlignment="1" applyProtection="1">
      <alignment horizontal="right" vertical="center"/>
      <protection locked="0"/>
    </xf>
    <xf numFmtId="37" fontId="19" fillId="17" borderId="23" xfId="0" applyNumberFormat="1" applyFont="1" applyFill="1" applyBorder="1" applyAlignment="1" applyProtection="1">
      <alignment horizontal="right" vertical="center" wrapText="1"/>
      <protection locked="0"/>
    </xf>
    <xf numFmtId="37" fontId="19" fillId="17" borderId="90" xfId="0" applyNumberFormat="1" applyFont="1" applyFill="1" applyBorder="1" applyAlignment="1" applyProtection="1">
      <alignment horizontal="right" vertical="center" wrapText="1"/>
      <protection locked="0"/>
    </xf>
    <xf numFmtId="0" fontId="20" fillId="0" borderId="24" xfId="0" applyFont="1" applyFill="1" applyBorder="1" applyAlignment="1" applyProtection="1">
      <alignment horizontal="justify" vertical="top" wrapText="1"/>
      <protection locked="0"/>
    </xf>
    <xf numFmtId="0" fontId="20" fillId="0" borderId="12" xfId="0" applyFont="1" applyFill="1" applyBorder="1" applyAlignment="1" applyProtection="1">
      <alignment horizontal="justify" vertical="top" wrapText="1"/>
      <protection locked="0"/>
    </xf>
    <xf numFmtId="0" fontId="20" fillId="0" borderId="12" xfId="0" applyFont="1" applyFill="1" applyBorder="1" applyAlignment="1" applyProtection="1">
      <alignment horizontal="left" vertical="top" wrapText="1"/>
      <protection locked="0"/>
    </xf>
    <xf numFmtId="37" fontId="20" fillId="0" borderId="16" xfId="23" applyNumberFormat="1" applyFont="1" applyFill="1" applyBorder="1" applyAlignment="1" applyProtection="1">
      <alignment horizontal="right" vertical="center"/>
      <protection locked="0"/>
    </xf>
    <xf numFmtId="37" fontId="20" fillId="0" borderId="16" xfId="0" applyNumberFormat="1" applyFont="1" applyFill="1" applyBorder="1" applyAlignment="1" applyProtection="1">
      <alignment horizontal="right" vertical="center" wrapText="1"/>
      <protection locked="0"/>
    </xf>
    <xf numFmtId="37" fontId="20" fillId="14" borderId="16" xfId="0" applyNumberFormat="1" applyFont="1" applyFill="1" applyBorder="1" applyAlignment="1" applyProtection="1">
      <alignment horizontal="right" vertical="center" wrapText="1"/>
      <protection locked="0"/>
    </xf>
    <xf numFmtId="37" fontId="20" fillId="14" borderId="25" xfId="0" applyNumberFormat="1" applyFont="1" applyFill="1" applyBorder="1" applyAlignment="1" applyProtection="1">
      <alignment horizontal="right" vertical="center" wrapText="1"/>
      <protection locked="0"/>
    </xf>
    <xf numFmtId="0" fontId="20" fillId="0" borderId="2"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169" fontId="20" fillId="0" borderId="2" xfId="0" applyNumberFormat="1" applyFont="1" applyFill="1" applyBorder="1" applyAlignment="1" applyProtection="1">
      <alignment horizontal="center" vertical="center"/>
      <protection locked="0"/>
    </xf>
    <xf numFmtId="169" fontId="20" fillId="0" borderId="1" xfId="0" applyNumberFormat="1" applyFont="1" applyFill="1" applyBorder="1" applyAlignment="1" applyProtection="1">
      <alignment horizontal="center" vertical="center"/>
      <protection locked="0"/>
    </xf>
    <xf numFmtId="169" fontId="20" fillId="0" borderId="3"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top" wrapText="1"/>
      <protection locked="0"/>
    </xf>
    <xf numFmtId="3" fontId="20" fillId="0" borderId="0" xfId="0" applyNumberFormat="1" applyFont="1" applyAlignment="1">
      <alignment horizontal="center"/>
    </xf>
    <xf numFmtId="0" fontId="20" fillId="0" borderId="0" xfId="0" applyFont="1" applyAlignment="1">
      <alignment horizontal="center"/>
    </xf>
    <xf numFmtId="0" fontId="20" fillId="0" borderId="75" xfId="0" applyFont="1" applyFill="1" applyBorder="1" applyAlignment="1" applyProtection="1">
      <alignment horizontal="left" vertical="top" wrapText="1"/>
      <protection locked="0"/>
    </xf>
    <xf numFmtId="37" fontId="20" fillId="0" borderId="76" xfId="0" applyNumberFormat="1" applyFont="1" applyFill="1" applyBorder="1" applyAlignment="1" applyProtection="1">
      <alignment horizontal="right" vertical="center" wrapText="1"/>
      <protection locked="0"/>
    </xf>
    <xf numFmtId="37" fontId="20" fillId="0" borderId="77" xfId="0" applyNumberFormat="1" applyFont="1" applyFill="1" applyBorder="1" applyAlignment="1" applyProtection="1">
      <alignment horizontal="right" vertical="center" wrapText="1"/>
      <protection locked="0"/>
    </xf>
    <xf numFmtId="37" fontId="20" fillId="0" borderId="78" xfId="0" applyNumberFormat="1" applyFont="1" applyFill="1" applyBorder="1" applyAlignment="1" applyProtection="1">
      <alignment horizontal="right" vertical="center" wrapText="1"/>
      <protection locked="0"/>
    </xf>
    <xf numFmtId="169" fontId="20" fillId="0" borderId="0" xfId="23" applyNumberFormat="1" applyFont="1" applyBorder="1" applyAlignment="1" applyProtection="1">
      <alignment horizontal="center"/>
      <protection locked="0"/>
    </xf>
    <xf numFmtId="3" fontId="20" fillId="0" borderId="0" xfId="0" applyNumberFormat="1" applyFont="1" applyBorder="1" applyAlignment="1" applyProtection="1">
      <alignment horizontal="center"/>
      <protection locked="0"/>
    </xf>
    <xf numFmtId="37" fontId="20" fillId="0" borderId="79" xfId="0" applyNumberFormat="1" applyFont="1" applyFill="1" applyBorder="1" applyAlignment="1" applyProtection="1">
      <alignment horizontal="right" vertical="center" wrapText="1"/>
      <protection locked="0"/>
    </xf>
    <xf numFmtId="37" fontId="20" fillId="0" borderId="80" xfId="0" applyNumberFormat="1" applyFont="1" applyFill="1" applyBorder="1" applyAlignment="1" applyProtection="1">
      <alignment horizontal="right" vertical="center" wrapText="1"/>
      <protection locked="0"/>
    </xf>
    <xf numFmtId="37" fontId="20" fillId="0" borderId="81" xfId="0" applyNumberFormat="1" applyFont="1" applyFill="1" applyBorder="1" applyAlignment="1" applyProtection="1">
      <alignment horizontal="right" vertical="center" wrapText="1"/>
      <protection locked="0"/>
    </xf>
    <xf numFmtId="0" fontId="26" fillId="17" borderId="14" xfId="0" applyFont="1" applyFill="1" applyBorder="1" applyAlignment="1" applyProtection="1">
      <alignment horizontal="center"/>
    </xf>
    <xf numFmtId="0" fontId="26" fillId="17" borderId="6" xfId="0" applyFont="1" applyFill="1" applyBorder="1" applyAlignment="1" applyProtection="1">
      <alignment horizontal="center"/>
    </xf>
    <xf numFmtId="0" fontId="26" fillId="17" borderId="7" xfId="0" applyFont="1" applyFill="1" applyBorder="1" applyAlignment="1" applyProtection="1">
      <alignment horizontal="center"/>
    </xf>
    <xf numFmtId="0" fontId="26" fillId="17" borderId="10" xfId="0" applyFont="1" applyFill="1" applyBorder="1" applyAlignment="1" applyProtection="1">
      <alignment horizontal="center" vertical="center"/>
    </xf>
    <xf numFmtId="0" fontId="26" fillId="17" borderId="15" xfId="0" applyFont="1" applyFill="1" applyBorder="1" applyAlignment="1" applyProtection="1">
      <alignment horizontal="center" vertical="center"/>
    </xf>
    <xf numFmtId="0" fontId="26" fillId="17" borderId="11" xfId="0" applyFont="1" applyFill="1" applyBorder="1" applyAlignment="1" applyProtection="1">
      <alignment horizontal="center" vertical="center"/>
    </xf>
    <xf numFmtId="0" fontId="26" fillId="17" borderId="8" xfId="0" applyFont="1" applyFill="1" applyBorder="1" applyAlignment="1" applyProtection="1">
      <alignment horizontal="center" vertical="center" wrapText="1"/>
    </xf>
    <xf numFmtId="0" fontId="26" fillId="17" borderId="0" xfId="0" applyFont="1" applyFill="1" applyBorder="1" applyAlignment="1" applyProtection="1">
      <alignment horizontal="center" vertical="center" wrapText="1"/>
    </xf>
    <xf numFmtId="0" fontId="26" fillId="17" borderId="9" xfId="0" applyFont="1" applyFill="1" applyBorder="1" applyAlignment="1" applyProtection="1">
      <alignment horizontal="center" vertical="center" wrapText="1"/>
    </xf>
    <xf numFmtId="0" fontId="26" fillId="17" borderId="8" xfId="0" applyFont="1" applyFill="1" applyBorder="1" applyAlignment="1" applyProtection="1">
      <alignment horizontal="center" vertical="center"/>
    </xf>
    <xf numFmtId="0" fontId="26" fillId="17" borderId="0" xfId="0" applyFont="1" applyFill="1" applyBorder="1" applyAlignment="1" applyProtection="1">
      <alignment horizontal="center" vertical="center"/>
    </xf>
    <xf numFmtId="0" fontId="26" fillId="17" borderId="9" xfId="0" applyFont="1" applyFill="1" applyBorder="1" applyAlignment="1" applyProtection="1">
      <alignment horizontal="center" vertical="center"/>
    </xf>
    <xf numFmtId="0" fontId="26" fillId="17" borderId="17" xfId="0" applyFont="1" applyFill="1" applyBorder="1" applyAlignment="1" applyProtection="1">
      <alignment horizontal="center" vertical="center"/>
    </xf>
    <xf numFmtId="0" fontId="26" fillId="17" borderId="10" xfId="0" applyFont="1" applyFill="1" applyBorder="1" applyAlignment="1" applyProtection="1">
      <alignment horizontal="center" wrapText="1"/>
    </xf>
    <xf numFmtId="0" fontId="26" fillId="17" borderId="15" xfId="0" applyFont="1" applyFill="1" applyBorder="1" applyAlignment="1" applyProtection="1">
      <alignment horizontal="center" wrapText="1"/>
    </xf>
    <xf numFmtId="0" fontId="26" fillId="17" borderId="11" xfId="0" applyFont="1" applyFill="1" applyBorder="1" applyAlignment="1" applyProtection="1">
      <alignment horizontal="center" wrapText="1"/>
    </xf>
    <xf numFmtId="0" fontId="24" fillId="0" borderId="27"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0" fontId="26" fillId="17" borderId="24" xfId="0" applyFont="1" applyFill="1" applyBorder="1" applyAlignment="1" applyProtection="1">
      <alignment horizontal="center" vertical="center"/>
    </xf>
    <xf numFmtId="0" fontId="26" fillId="17" borderId="12" xfId="0" applyFont="1" applyFill="1" applyBorder="1" applyAlignment="1" applyProtection="1">
      <alignment horizontal="center" vertical="center"/>
    </xf>
    <xf numFmtId="0" fontId="26" fillId="17" borderId="12" xfId="0" applyFont="1" applyFill="1" applyBorder="1" applyAlignment="1" applyProtection="1">
      <alignment horizontal="center" vertical="center" wrapText="1"/>
    </xf>
    <xf numFmtId="0" fontId="26" fillId="17" borderId="2" xfId="0" applyFont="1" applyFill="1" applyBorder="1" applyAlignment="1" applyProtection="1">
      <alignment horizontal="center" vertical="center" wrapText="1"/>
    </xf>
    <xf numFmtId="0" fontId="26" fillId="17" borderId="14" xfId="0" applyFont="1" applyFill="1" applyBorder="1" applyAlignment="1" applyProtection="1">
      <alignment horizontal="center" vertical="center" wrapText="1"/>
    </xf>
    <xf numFmtId="0" fontId="26" fillId="17" borderId="6" xfId="0" applyFont="1" applyFill="1" applyBorder="1" applyAlignment="1" applyProtection="1">
      <alignment horizontal="center" vertical="center" wrapText="1"/>
    </xf>
    <xf numFmtId="0" fontId="26" fillId="17" borderId="7" xfId="0" applyFont="1" applyFill="1" applyBorder="1" applyAlignment="1" applyProtection="1">
      <alignment horizontal="center" vertical="center" wrapText="1"/>
    </xf>
    <xf numFmtId="0" fontId="26" fillId="17" borderId="10" xfId="0" applyFont="1" applyFill="1" applyBorder="1" applyAlignment="1" applyProtection="1">
      <alignment horizontal="center" vertical="center" wrapText="1"/>
    </xf>
    <xf numFmtId="0" fontId="26" fillId="17" borderId="15" xfId="0" applyFont="1" applyFill="1" applyBorder="1" applyAlignment="1" applyProtection="1">
      <alignment horizontal="center" vertical="center" wrapText="1"/>
    </xf>
    <xf numFmtId="0" fontId="26" fillId="17" borderId="11" xfId="0" applyFont="1" applyFill="1" applyBorder="1" applyAlignment="1" applyProtection="1">
      <alignment horizontal="center" vertical="center" wrapText="1"/>
    </xf>
    <xf numFmtId="0" fontId="26" fillId="17" borderId="30" xfId="0" applyFont="1" applyFill="1" applyBorder="1" applyAlignment="1" applyProtection="1">
      <alignment horizontal="center" vertical="center" wrapText="1"/>
    </xf>
    <xf numFmtId="0" fontId="26" fillId="17" borderId="5" xfId="0" applyFont="1" applyFill="1" applyBorder="1" applyAlignment="1" applyProtection="1">
      <alignment horizontal="center" vertical="center" wrapText="1"/>
    </xf>
    <xf numFmtId="0" fontId="26" fillId="17" borderId="31" xfId="0" applyFont="1" applyFill="1" applyBorder="1" applyAlignment="1" applyProtection="1">
      <alignment horizontal="center" vertical="center" wrapText="1"/>
    </xf>
    <xf numFmtId="49" fontId="24" fillId="0" borderId="2" xfId="0" applyNumberFormat="1" applyFont="1" applyFill="1" applyBorder="1" applyAlignment="1" applyProtection="1">
      <alignment horizontal="left" vertical="center" wrapText="1"/>
    </xf>
    <xf numFmtId="49" fontId="24" fillId="0" borderId="1" xfId="0" applyNumberFormat="1" applyFont="1" applyFill="1" applyBorder="1" applyAlignment="1" applyProtection="1">
      <alignment horizontal="left" vertical="center" wrapText="1"/>
    </xf>
    <xf numFmtId="49" fontId="24" fillId="0" borderId="3" xfId="0" applyNumberFormat="1" applyFont="1" applyFill="1" applyBorder="1" applyAlignment="1" applyProtection="1">
      <alignment horizontal="left" vertical="center" wrapText="1"/>
    </xf>
    <xf numFmtId="3" fontId="20" fillId="0" borderId="13" xfId="0" applyNumberFormat="1" applyFont="1" applyBorder="1" applyAlignment="1">
      <alignment horizontal="center"/>
    </xf>
    <xf numFmtId="0" fontId="20" fillId="0" borderId="13" xfId="0" applyFont="1" applyBorder="1" applyAlignment="1">
      <alignment horizontal="center"/>
    </xf>
  </cellXfs>
  <cellStyles count="29">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ual 2" xfId="27"/>
    <cellStyle name="Título de hoja" xfId="28"/>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zoomScale="110" zoomScaleNormal="110" workbookViewId="0">
      <selection activeCell="B10" sqref="B10"/>
    </sheetView>
  </sheetViews>
  <sheetFormatPr baseColWidth="10" defaultColWidth="0" defaultRowHeight="36.75" customHeight="1" x14ac:dyDescent="0.25"/>
  <cols>
    <col min="1" max="1" width="7.5703125" style="9" customWidth="1"/>
    <col min="2" max="2" width="82.42578125" style="10" customWidth="1"/>
    <col min="3" max="3" width="21.7109375" style="21" customWidth="1"/>
    <col min="4" max="16384" width="0" style="8" hidden="1"/>
  </cols>
  <sheetData>
    <row r="1" spans="1:4" ht="53.25" customHeight="1" x14ac:dyDescent="0.25">
      <c r="A1" s="171" t="s">
        <v>478</v>
      </c>
      <c r="B1" s="172"/>
      <c r="C1" s="172"/>
    </row>
    <row r="2" spans="1:4" s="23" customFormat="1" ht="28.5" customHeight="1" x14ac:dyDescent="0.25">
      <c r="A2" s="173" t="s">
        <v>714</v>
      </c>
      <c r="B2" s="174"/>
      <c r="C2" s="175"/>
      <c r="D2" s="48"/>
    </row>
    <row r="3" spans="1:4" s="28" customFormat="1" ht="22.5" customHeight="1" x14ac:dyDescent="0.25">
      <c r="A3" s="176" t="s">
        <v>17</v>
      </c>
      <c r="B3" s="178" t="s">
        <v>1</v>
      </c>
      <c r="C3" s="180" t="s">
        <v>18</v>
      </c>
      <c r="D3" s="49"/>
    </row>
    <row r="4" spans="1:4" s="28" customFormat="1" ht="15" customHeight="1" x14ac:dyDescent="0.25">
      <c r="A4" s="177"/>
      <c r="B4" s="179"/>
      <c r="C4" s="181"/>
      <c r="D4" s="49"/>
    </row>
    <row r="5" spans="1:4" s="28" customFormat="1" ht="3.75" customHeight="1" x14ac:dyDescent="0.25">
      <c r="A5" s="111"/>
      <c r="B5" s="112"/>
      <c r="C5" s="113"/>
      <c r="D5" s="49"/>
    </row>
    <row r="6" spans="1:4" s="29" customFormat="1" ht="25.5" customHeight="1" x14ac:dyDescent="0.25">
      <c r="A6" s="114">
        <v>1</v>
      </c>
      <c r="B6" s="115" t="s">
        <v>3</v>
      </c>
      <c r="C6" s="125">
        <f>SUM(C7+C9+C13+C14+C15+C16+C17+C23+C24)</f>
        <v>3799900</v>
      </c>
      <c r="D6" s="50"/>
    </row>
    <row r="7" spans="1:4" s="84" customFormat="1" ht="25.5" customHeight="1" x14ac:dyDescent="0.25">
      <c r="A7" s="154">
        <v>1.1000000000000001</v>
      </c>
      <c r="B7" s="155" t="s">
        <v>19</v>
      </c>
      <c r="C7" s="156">
        <f>SUM(C8)</f>
        <v>136436</v>
      </c>
      <c r="D7" s="83"/>
    </row>
    <row r="8" spans="1:4" s="102" customFormat="1" ht="25.5" customHeight="1" x14ac:dyDescent="0.25">
      <c r="A8" s="120" t="s">
        <v>495</v>
      </c>
      <c r="B8" s="121" t="s">
        <v>496</v>
      </c>
      <c r="C8" s="128">
        <v>136436</v>
      </c>
      <c r="D8" s="101"/>
    </row>
    <row r="9" spans="1:4" s="86" customFormat="1" ht="25.5" customHeight="1" x14ac:dyDescent="0.25">
      <c r="A9" s="154">
        <v>1.2</v>
      </c>
      <c r="B9" s="155" t="s">
        <v>20</v>
      </c>
      <c r="C9" s="156">
        <f>SUM(C10:C12)</f>
        <v>3444015</v>
      </c>
      <c r="D9" s="85"/>
    </row>
    <row r="10" spans="1:4" s="102" customFormat="1" ht="25.5" customHeight="1" x14ac:dyDescent="0.25">
      <c r="A10" s="120" t="s">
        <v>497</v>
      </c>
      <c r="B10" s="121" t="s">
        <v>498</v>
      </c>
      <c r="C10" s="128">
        <v>2620015</v>
      </c>
      <c r="D10" s="101"/>
    </row>
    <row r="11" spans="1:4" s="102" customFormat="1" ht="25.5" customHeight="1" x14ac:dyDescent="0.25">
      <c r="A11" s="120" t="s">
        <v>499</v>
      </c>
      <c r="B11" s="121" t="s">
        <v>500</v>
      </c>
      <c r="C11" s="128">
        <v>785000</v>
      </c>
      <c r="D11" s="101"/>
    </row>
    <row r="12" spans="1:4" s="102" customFormat="1" ht="25.5" customHeight="1" x14ac:dyDescent="0.25">
      <c r="A12" s="120" t="s">
        <v>501</v>
      </c>
      <c r="B12" s="121" t="s">
        <v>502</v>
      </c>
      <c r="C12" s="128">
        <v>39000</v>
      </c>
      <c r="D12" s="101"/>
    </row>
    <row r="13" spans="1:4" s="88" customFormat="1" ht="30" customHeight="1" x14ac:dyDescent="0.25">
      <c r="A13" s="154">
        <v>1.3</v>
      </c>
      <c r="B13" s="155" t="s">
        <v>21</v>
      </c>
      <c r="C13" s="157"/>
      <c r="D13" s="87"/>
    </row>
    <row r="14" spans="1:4" s="88" customFormat="1" ht="25.5" customHeight="1" x14ac:dyDescent="0.25">
      <c r="A14" s="154">
        <v>1.4</v>
      </c>
      <c r="B14" s="155" t="s">
        <v>22</v>
      </c>
      <c r="C14" s="157"/>
      <c r="D14" s="87"/>
    </row>
    <row r="15" spans="1:4" s="88" customFormat="1" ht="25.5" customHeight="1" x14ac:dyDescent="0.25">
      <c r="A15" s="154">
        <v>1.5</v>
      </c>
      <c r="B15" s="155" t="s">
        <v>23</v>
      </c>
      <c r="C15" s="157"/>
      <c r="D15" s="87"/>
    </row>
    <row r="16" spans="1:4" s="88" customFormat="1" ht="25.5" customHeight="1" x14ac:dyDescent="0.25">
      <c r="A16" s="154">
        <v>1.6</v>
      </c>
      <c r="B16" s="155" t="s">
        <v>24</v>
      </c>
      <c r="C16" s="157"/>
      <c r="D16" s="87"/>
    </row>
    <row r="17" spans="1:4" s="86" customFormat="1" ht="25.5" customHeight="1" x14ac:dyDescent="0.25">
      <c r="A17" s="154">
        <v>1.7</v>
      </c>
      <c r="B17" s="158" t="s">
        <v>25</v>
      </c>
      <c r="C17" s="156">
        <f>SUM(C18:C22)</f>
        <v>219449</v>
      </c>
      <c r="D17" s="85"/>
    </row>
    <row r="18" spans="1:4" s="102" customFormat="1" ht="25.5" customHeight="1" x14ac:dyDescent="0.25">
      <c r="A18" s="120" t="s">
        <v>503</v>
      </c>
      <c r="B18" s="121" t="s">
        <v>504</v>
      </c>
      <c r="C18" s="128">
        <v>109617</v>
      </c>
      <c r="D18" s="101"/>
    </row>
    <row r="19" spans="1:4" s="102" customFormat="1" ht="25.5" customHeight="1" x14ac:dyDescent="0.25">
      <c r="A19" s="120" t="s">
        <v>505</v>
      </c>
      <c r="B19" s="122" t="s">
        <v>506</v>
      </c>
      <c r="C19" s="128">
        <v>65832</v>
      </c>
      <c r="D19" s="101"/>
    </row>
    <row r="20" spans="1:4" s="102" customFormat="1" ht="25.5" customHeight="1" x14ac:dyDescent="0.25">
      <c r="A20" s="120" t="s">
        <v>507</v>
      </c>
      <c r="B20" s="121" t="s">
        <v>508</v>
      </c>
      <c r="C20" s="128"/>
      <c r="D20" s="101"/>
    </row>
    <row r="21" spans="1:4" s="102" customFormat="1" ht="25.5" customHeight="1" x14ac:dyDescent="0.25">
      <c r="A21" s="120" t="s">
        <v>509</v>
      </c>
      <c r="B21" s="121" t="s">
        <v>510</v>
      </c>
      <c r="C21" s="128">
        <v>44000</v>
      </c>
      <c r="D21" s="101"/>
    </row>
    <row r="22" spans="1:4" s="102" customFormat="1" ht="25.5" customHeight="1" x14ac:dyDescent="0.25">
      <c r="A22" s="120" t="s">
        <v>511</v>
      </c>
      <c r="B22" s="121" t="s">
        <v>512</v>
      </c>
      <c r="C22" s="128"/>
      <c r="D22" s="101"/>
    </row>
    <row r="23" spans="1:4" s="84" customFormat="1" ht="25.5" customHeight="1" x14ac:dyDescent="0.25">
      <c r="A23" s="154">
        <v>1.8</v>
      </c>
      <c r="B23" s="155" t="s">
        <v>26</v>
      </c>
      <c r="C23" s="157"/>
      <c r="D23" s="83"/>
    </row>
    <row r="24" spans="1:4" s="84" customFormat="1" ht="25.5" customHeight="1" x14ac:dyDescent="0.25">
      <c r="A24" s="154">
        <v>1.9</v>
      </c>
      <c r="B24" s="159" t="s">
        <v>481</v>
      </c>
      <c r="C24" s="160"/>
      <c r="D24" s="83"/>
    </row>
    <row r="25" spans="1:4" s="32" customFormat="1" ht="25.5" customHeight="1" x14ac:dyDescent="0.25">
      <c r="A25" s="114">
        <v>2</v>
      </c>
      <c r="B25" s="116" t="s">
        <v>4</v>
      </c>
      <c r="C25" s="126">
        <f>SUM(C26:C30)</f>
        <v>0</v>
      </c>
      <c r="D25" s="54"/>
    </row>
    <row r="26" spans="1:4" s="22" customFormat="1" ht="25.5" customHeight="1" x14ac:dyDescent="0.25">
      <c r="A26" s="154">
        <v>2.1</v>
      </c>
      <c r="B26" s="155" t="s">
        <v>27</v>
      </c>
      <c r="C26" s="161"/>
      <c r="D26" s="52"/>
    </row>
    <row r="27" spans="1:4" s="22" customFormat="1" ht="25.5" customHeight="1" x14ac:dyDescent="0.25">
      <c r="A27" s="154">
        <v>2.2000000000000002</v>
      </c>
      <c r="B27" s="155" t="s">
        <v>513</v>
      </c>
      <c r="C27" s="161"/>
      <c r="D27" s="52"/>
    </row>
    <row r="28" spans="1:4" s="22" customFormat="1" ht="25.5" customHeight="1" x14ac:dyDescent="0.25">
      <c r="A28" s="154">
        <v>2.2999999999999998</v>
      </c>
      <c r="B28" s="155" t="s">
        <v>28</v>
      </c>
      <c r="C28" s="161"/>
      <c r="D28" s="52"/>
    </row>
    <row r="29" spans="1:4" s="22" customFormat="1" ht="33" customHeight="1" x14ac:dyDescent="0.25">
      <c r="A29" s="154">
        <v>2.4</v>
      </c>
      <c r="B29" s="155" t="s">
        <v>29</v>
      </c>
      <c r="C29" s="161"/>
      <c r="D29" s="52"/>
    </row>
    <row r="30" spans="1:4" s="22" customFormat="1" ht="25.5" customHeight="1" x14ac:dyDescent="0.25">
      <c r="A30" s="154">
        <v>2.5</v>
      </c>
      <c r="B30" s="155" t="s">
        <v>482</v>
      </c>
      <c r="C30" s="161"/>
      <c r="D30" s="52"/>
    </row>
    <row r="31" spans="1:4" s="32" customFormat="1" ht="25.5" customHeight="1" x14ac:dyDescent="0.25">
      <c r="A31" s="114">
        <v>3</v>
      </c>
      <c r="B31" s="117" t="s">
        <v>5</v>
      </c>
      <c r="C31" s="126">
        <f>SUM(C32:C33)</f>
        <v>0</v>
      </c>
      <c r="D31" s="54"/>
    </row>
    <row r="32" spans="1:4" s="90" customFormat="1" ht="25.5" customHeight="1" x14ac:dyDescent="0.25">
      <c r="A32" s="154">
        <v>3.1</v>
      </c>
      <c r="B32" s="155" t="s">
        <v>30</v>
      </c>
      <c r="C32" s="157"/>
      <c r="D32" s="89"/>
    </row>
    <row r="33" spans="1:4" s="90" customFormat="1" ht="45.6" customHeight="1" x14ac:dyDescent="0.25">
      <c r="A33" s="154">
        <v>3.9</v>
      </c>
      <c r="B33" s="155" t="s">
        <v>577</v>
      </c>
      <c r="C33" s="157"/>
      <c r="D33" s="89"/>
    </row>
    <row r="34" spans="1:4" s="60" customFormat="1" ht="25.5" customHeight="1" x14ac:dyDescent="0.25">
      <c r="A34" s="114">
        <v>4</v>
      </c>
      <c r="B34" s="118" t="s">
        <v>31</v>
      </c>
      <c r="C34" s="126">
        <f>SUM(C35+C41+C56+C57+C62)</f>
        <v>2150647</v>
      </c>
      <c r="D34" s="59"/>
    </row>
    <row r="35" spans="1:4" s="92" customFormat="1" ht="33.6" customHeight="1" x14ac:dyDescent="0.25">
      <c r="A35" s="154">
        <v>4.0999999999999996</v>
      </c>
      <c r="B35" s="33" t="s">
        <v>32</v>
      </c>
      <c r="C35" s="156">
        <f>SUM(C36:C39)</f>
        <v>52240</v>
      </c>
      <c r="D35" s="91"/>
    </row>
    <row r="36" spans="1:4" s="104" customFormat="1" ht="25.5" customHeight="1" x14ac:dyDescent="0.25">
      <c r="A36" s="120" t="s">
        <v>514</v>
      </c>
      <c r="B36" s="121" t="s">
        <v>515</v>
      </c>
      <c r="C36" s="128">
        <v>34240</v>
      </c>
      <c r="D36" s="103"/>
    </row>
    <row r="37" spans="1:4" s="104" customFormat="1" ht="25.5" customHeight="1" x14ac:dyDescent="0.25">
      <c r="A37" s="120" t="s">
        <v>603</v>
      </c>
      <c r="B37" s="121" t="s">
        <v>605</v>
      </c>
      <c r="C37" s="128">
        <v>2000</v>
      </c>
      <c r="D37" s="103"/>
    </row>
    <row r="38" spans="1:4" s="104" customFormat="1" ht="25.5" customHeight="1" x14ac:dyDescent="0.25">
      <c r="A38" s="120" t="s">
        <v>604</v>
      </c>
      <c r="B38" s="121" t="s">
        <v>606</v>
      </c>
      <c r="C38" s="128">
        <v>16000</v>
      </c>
      <c r="D38" s="103"/>
    </row>
    <row r="39" spans="1:4" s="104" customFormat="1" ht="26.45" customHeight="1" x14ac:dyDescent="0.25">
      <c r="A39" s="120" t="s">
        <v>516</v>
      </c>
      <c r="B39" s="121" t="s">
        <v>517</v>
      </c>
      <c r="C39" s="128"/>
      <c r="D39" s="103"/>
    </row>
    <row r="40" spans="1:4" s="94" customFormat="1" ht="25.5" customHeight="1" x14ac:dyDescent="0.25">
      <c r="A40" s="154">
        <v>4.2</v>
      </c>
      <c r="B40" s="155" t="s">
        <v>483</v>
      </c>
      <c r="C40" s="127"/>
      <c r="D40" s="93"/>
    </row>
    <row r="41" spans="1:4" s="98" customFormat="1" ht="25.5" customHeight="1" x14ac:dyDescent="0.25">
      <c r="A41" s="162">
        <v>4.3</v>
      </c>
      <c r="B41" s="163" t="s">
        <v>33</v>
      </c>
      <c r="C41" s="164">
        <f>SUM(C42:C55)</f>
        <v>2080607</v>
      </c>
      <c r="D41" s="97"/>
    </row>
    <row r="42" spans="1:4" s="96" customFormat="1" ht="16.149999999999999" customHeight="1" x14ac:dyDescent="0.25">
      <c r="A42" s="123" t="s">
        <v>518</v>
      </c>
      <c r="B42" s="124" t="s">
        <v>519</v>
      </c>
      <c r="C42" s="133">
        <v>153000</v>
      </c>
      <c r="D42" s="95"/>
    </row>
    <row r="43" spans="1:4" s="34" customFormat="1" ht="19.149999999999999" customHeight="1" x14ac:dyDescent="0.25">
      <c r="A43" s="120" t="s">
        <v>520</v>
      </c>
      <c r="B43" s="121" t="s">
        <v>521</v>
      </c>
      <c r="C43" s="128">
        <v>3000</v>
      </c>
      <c r="D43" s="55"/>
    </row>
    <row r="44" spans="1:4" s="30" customFormat="1" ht="16.899999999999999" customHeight="1" x14ac:dyDescent="0.25">
      <c r="A44" s="120" t="s">
        <v>522</v>
      </c>
      <c r="B44" s="121" t="s">
        <v>523</v>
      </c>
      <c r="C44" s="128">
        <v>40000</v>
      </c>
      <c r="D44" s="51"/>
    </row>
    <row r="45" spans="1:4" s="82" customFormat="1" ht="18.600000000000001" customHeight="1" x14ac:dyDescent="0.25">
      <c r="A45" s="120" t="s">
        <v>524</v>
      </c>
      <c r="B45" s="121" t="s">
        <v>525</v>
      </c>
      <c r="C45" s="128">
        <v>600</v>
      </c>
      <c r="D45" s="81"/>
    </row>
    <row r="46" spans="1:4" s="34" customFormat="1" ht="18" customHeight="1" x14ac:dyDescent="0.25">
      <c r="A46" s="120" t="s">
        <v>526</v>
      </c>
      <c r="B46" s="121" t="s">
        <v>527</v>
      </c>
      <c r="C46" s="128">
        <v>2000</v>
      </c>
      <c r="D46" s="55"/>
    </row>
    <row r="47" spans="1:4" s="34" customFormat="1" ht="21.6" customHeight="1" x14ac:dyDescent="0.25">
      <c r="A47" s="120" t="s">
        <v>528</v>
      </c>
      <c r="B47" s="121" t="s">
        <v>529</v>
      </c>
      <c r="C47" s="128"/>
      <c r="D47" s="55"/>
    </row>
    <row r="48" spans="1:4" s="34" customFormat="1" ht="21.6" customHeight="1" x14ac:dyDescent="0.25">
      <c r="A48" s="120" t="s">
        <v>530</v>
      </c>
      <c r="B48" s="121" t="s">
        <v>531</v>
      </c>
      <c r="C48" s="128"/>
      <c r="D48" s="55"/>
    </row>
    <row r="49" spans="1:4" s="34" customFormat="1" ht="20.45" customHeight="1" x14ac:dyDescent="0.25">
      <c r="A49" s="120" t="s">
        <v>532</v>
      </c>
      <c r="B49" s="121" t="s">
        <v>533</v>
      </c>
      <c r="C49" s="128">
        <v>4000</v>
      </c>
      <c r="D49" s="55"/>
    </row>
    <row r="50" spans="1:4" s="34" customFormat="1" ht="21.6" customHeight="1" x14ac:dyDescent="0.25">
      <c r="A50" s="120" t="s">
        <v>534</v>
      </c>
      <c r="B50" s="121" t="s">
        <v>535</v>
      </c>
      <c r="C50" s="128">
        <v>20000</v>
      </c>
      <c r="D50" s="55"/>
    </row>
    <row r="51" spans="1:4" s="34" customFormat="1" ht="28.5" customHeight="1" x14ac:dyDescent="0.25">
      <c r="A51" s="120" t="s">
        <v>536</v>
      </c>
      <c r="B51" s="121" t="s">
        <v>599</v>
      </c>
      <c r="C51" s="128">
        <v>1670533</v>
      </c>
      <c r="D51" s="55"/>
    </row>
    <row r="52" spans="1:4" s="34" customFormat="1" ht="17.45" customHeight="1" x14ac:dyDescent="0.25">
      <c r="A52" s="120" t="s">
        <v>537</v>
      </c>
      <c r="B52" s="121" t="s">
        <v>538</v>
      </c>
      <c r="C52" s="128">
        <v>16000</v>
      </c>
      <c r="D52" s="55"/>
    </row>
    <row r="53" spans="1:4" s="34" customFormat="1" ht="19.149999999999999" customHeight="1" x14ac:dyDescent="0.25">
      <c r="A53" s="120" t="s">
        <v>539</v>
      </c>
      <c r="B53" s="121" t="s">
        <v>540</v>
      </c>
      <c r="C53" s="128">
        <v>119504</v>
      </c>
      <c r="D53" s="55"/>
    </row>
    <row r="54" spans="1:4" s="34" customFormat="1" ht="16.149999999999999" customHeight="1" x14ac:dyDescent="0.25">
      <c r="A54" s="120" t="s">
        <v>541</v>
      </c>
      <c r="B54" s="121" t="s">
        <v>542</v>
      </c>
      <c r="C54" s="128">
        <v>28470</v>
      </c>
      <c r="D54" s="55"/>
    </row>
    <row r="55" spans="1:4" s="30" customFormat="1" ht="21.6" customHeight="1" x14ac:dyDescent="0.25">
      <c r="A55" s="120" t="s">
        <v>543</v>
      </c>
      <c r="B55" s="121" t="s">
        <v>544</v>
      </c>
      <c r="C55" s="128">
        <v>23500</v>
      </c>
      <c r="D55" s="51"/>
    </row>
    <row r="56" spans="1:4" s="84" customFormat="1" ht="26.45" customHeight="1" x14ac:dyDescent="0.25">
      <c r="A56" s="154">
        <v>4.4000000000000004</v>
      </c>
      <c r="B56" s="33" t="s">
        <v>34</v>
      </c>
      <c r="C56" s="157"/>
      <c r="D56" s="83"/>
    </row>
    <row r="57" spans="1:4" s="34" customFormat="1" ht="24" customHeight="1" x14ac:dyDescent="0.25">
      <c r="A57" s="154">
        <v>4.5</v>
      </c>
      <c r="B57" s="155" t="s">
        <v>578</v>
      </c>
      <c r="C57" s="156">
        <f>SUM(C58:C61)</f>
        <v>17800</v>
      </c>
      <c r="D57" s="55"/>
    </row>
    <row r="58" spans="1:4" s="34" customFormat="1" ht="21" customHeight="1" x14ac:dyDescent="0.25">
      <c r="A58" s="120" t="s">
        <v>545</v>
      </c>
      <c r="B58" s="121" t="s">
        <v>504</v>
      </c>
      <c r="C58" s="128">
        <v>3300</v>
      </c>
      <c r="D58" s="55"/>
    </row>
    <row r="59" spans="1:4" s="34" customFormat="1" ht="20.45" customHeight="1" x14ac:dyDescent="0.25">
      <c r="A59" s="120" t="s">
        <v>546</v>
      </c>
      <c r="B59" s="121" t="s">
        <v>506</v>
      </c>
      <c r="C59" s="128">
        <v>1900</v>
      </c>
      <c r="D59" s="55"/>
    </row>
    <row r="60" spans="1:4" s="34" customFormat="1" ht="19.899999999999999" customHeight="1" x14ac:dyDescent="0.25">
      <c r="A60" s="120" t="s">
        <v>547</v>
      </c>
      <c r="B60" s="121" t="s">
        <v>508</v>
      </c>
      <c r="C60" s="128"/>
      <c r="D60" s="55"/>
    </row>
    <row r="61" spans="1:4" s="34" customFormat="1" ht="19.149999999999999" customHeight="1" x14ac:dyDescent="0.25">
      <c r="A61" s="120" t="s">
        <v>548</v>
      </c>
      <c r="B61" s="121" t="s">
        <v>510</v>
      </c>
      <c r="C61" s="128">
        <v>12600</v>
      </c>
      <c r="D61" s="55"/>
    </row>
    <row r="62" spans="1:4" s="34" customFormat="1" ht="30.6" customHeight="1" x14ac:dyDescent="0.25">
      <c r="A62" s="154">
        <v>4.9000000000000004</v>
      </c>
      <c r="B62" s="155" t="s">
        <v>484</v>
      </c>
      <c r="C62" s="157"/>
      <c r="D62" s="55"/>
    </row>
    <row r="63" spans="1:4" s="34" customFormat="1" ht="26.45" customHeight="1" x14ac:dyDescent="0.25">
      <c r="A63" s="114">
        <v>5</v>
      </c>
      <c r="B63" s="116" t="s">
        <v>6</v>
      </c>
      <c r="C63" s="126">
        <f>SUM(C64+C69)</f>
        <v>132988</v>
      </c>
      <c r="D63" s="55"/>
    </row>
    <row r="64" spans="1:4" s="92" customFormat="1" ht="25.9" customHeight="1" x14ac:dyDescent="0.25">
      <c r="A64" s="154">
        <v>5.0999999999999996</v>
      </c>
      <c r="B64" s="33" t="s">
        <v>6</v>
      </c>
      <c r="C64" s="156">
        <f>SUM(C65:C67)</f>
        <v>132988</v>
      </c>
      <c r="D64" s="91"/>
    </row>
    <row r="65" spans="1:4" s="34" customFormat="1" ht="24.6" customHeight="1" x14ac:dyDescent="0.25">
      <c r="A65" s="120" t="s">
        <v>549</v>
      </c>
      <c r="B65" s="121" t="s">
        <v>550</v>
      </c>
      <c r="C65" s="128"/>
      <c r="D65" s="55"/>
    </row>
    <row r="66" spans="1:4" s="34" customFormat="1" ht="18.600000000000001" customHeight="1" x14ac:dyDescent="0.25">
      <c r="A66" s="120" t="s">
        <v>551</v>
      </c>
      <c r="B66" s="121" t="s">
        <v>552</v>
      </c>
      <c r="C66" s="128"/>
      <c r="D66" s="55"/>
    </row>
    <row r="67" spans="1:4" s="34" customFormat="1" ht="21" customHeight="1" x14ac:dyDescent="0.25">
      <c r="A67" s="120" t="s">
        <v>553</v>
      </c>
      <c r="B67" s="121" t="s">
        <v>554</v>
      </c>
      <c r="C67" s="128">
        <v>132988</v>
      </c>
      <c r="D67" s="55"/>
    </row>
    <row r="68" spans="1:4" s="92" customFormat="1" ht="23.45" customHeight="1" x14ac:dyDescent="0.25">
      <c r="A68" s="154">
        <v>5.2</v>
      </c>
      <c r="B68" s="33" t="s">
        <v>485</v>
      </c>
      <c r="C68" s="127"/>
      <c r="D68" s="91"/>
    </row>
    <row r="69" spans="1:4" s="92" customFormat="1" ht="37.9" customHeight="1" x14ac:dyDescent="0.25">
      <c r="A69" s="154">
        <v>5.9</v>
      </c>
      <c r="B69" s="33" t="s">
        <v>581</v>
      </c>
      <c r="C69" s="157"/>
      <c r="D69" s="91"/>
    </row>
    <row r="70" spans="1:4" s="34" customFormat="1" ht="29.45" customHeight="1" x14ac:dyDescent="0.25">
      <c r="A70" s="114">
        <v>6</v>
      </c>
      <c r="B70" s="116" t="s">
        <v>7</v>
      </c>
      <c r="C70" s="126">
        <f>SUM(C71+C79+C80+C81)</f>
        <v>20435</v>
      </c>
      <c r="D70" s="55"/>
    </row>
    <row r="71" spans="1:4" s="92" customFormat="1" ht="18.600000000000001" customHeight="1" x14ac:dyDescent="0.25">
      <c r="A71" s="154">
        <v>6.1</v>
      </c>
      <c r="B71" s="33" t="s">
        <v>486</v>
      </c>
      <c r="C71" s="156">
        <f>SUM(C72:C78)</f>
        <v>20435</v>
      </c>
      <c r="D71" s="91"/>
    </row>
    <row r="72" spans="1:4" s="34" customFormat="1" ht="20.25" customHeight="1" x14ac:dyDescent="0.25">
      <c r="A72" s="120" t="s">
        <v>555</v>
      </c>
      <c r="B72" s="121" t="s">
        <v>556</v>
      </c>
      <c r="C72" s="128"/>
      <c r="D72" s="55"/>
    </row>
    <row r="73" spans="1:4" s="34" customFormat="1" ht="19.899999999999999" customHeight="1" x14ac:dyDescent="0.25">
      <c r="A73" s="120" t="s">
        <v>557</v>
      </c>
      <c r="B73" s="121" t="s">
        <v>506</v>
      </c>
      <c r="C73" s="128">
        <v>20435</v>
      </c>
      <c r="D73" s="55"/>
    </row>
    <row r="74" spans="1:4" s="34" customFormat="1" ht="22.15" customHeight="1" x14ac:dyDescent="0.25">
      <c r="A74" s="120" t="s">
        <v>558</v>
      </c>
      <c r="B74" s="121" t="s">
        <v>35</v>
      </c>
      <c r="C74" s="128"/>
      <c r="D74" s="55"/>
    </row>
    <row r="75" spans="1:4" s="34" customFormat="1" ht="19.899999999999999" customHeight="1" x14ac:dyDescent="0.25">
      <c r="A75" s="120" t="s">
        <v>559</v>
      </c>
      <c r="B75" s="121" t="s">
        <v>560</v>
      </c>
      <c r="C75" s="128"/>
      <c r="D75" s="55"/>
    </row>
    <row r="76" spans="1:4" s="34" customFormat="1" ht="22.15" customHeight="1" x14ac:dyDescent="0.25">
      <c r="A76" s="120" t="s">
        <v>561</v>
      </c>
      <c r="B76" s="121" t="s">
        <v>562</v>
      </c>
      <c r="C76" s="128"/>
      <c r="D76" s="55"/>
    </row>
    <row r="77" spans="1:4" s="34" customFormat="1" ht="22.15" customHeight="1" x14ac:dyDescent="0.25">
      <c r="A77" s="120" t="s">
        <v>563</v>
      </c>
      <c r="B77" s="121" t="s">
        <v>564</v>
      </c>
      <c r="C77" s="128"/>
      <c r="D77" s="55"/>
    </row>
    <row r="78" spans="1:4" s="34" customFormat="1" ht="23.45" customHeight="1" x14ac:dyDescent="0.25">
      <c r="A78" s="120" t="s">
        <v>565</v>
      </c>
      <c r="B78" s="121" t="s">
        <v>566</v>
      </c>
      <c r="C78" s="128"/>
      <c r="D78" s="55"/>
    </row>
    <row r="79" spans="1:4" s="92" customFormat="1" ht="21" customHeight="1" x14ac:dyDescent="0.25">
      <c r="A79" s="154">
        <v>6.2</v>
      </c>
      <c r="B79" s="33" t="s">
        <v>567</v>
      </c>
      <c r="C79" s="157"/>
      <c r="D79" s="91"/>
    </row>
    <row r="80" spans="1:4" s="92" customFormat="1" ht="24.6" customHeight="1" x14ac:dyDescent="0.25">
      <c r="A80" s="154">
        <v>6.3</v>
      </c>
      <c r="B80" s="165" t="s">
        <v>568</v>
      </c>
      <c r="C80" s="160"/>
      <c r="D80" s="91"/>
    </row>
    <row r="81" spans="1:4" s="92" customFormat="1" ht="24.6" customHeight="1" x14ac:dyDescent="0.25">
      <c r="A81" s="154">
        <v>6.9</v>
      </c>
      <c r="B81" s="165" t="s">
        <v>582</v>
      </c>
      <c r="C81" s="160"/>
      <c r="D81" s="91"/>
    </row>
    <row r="82" spans="1:4" s="35" customFormat="1" ht="25.5" customHeight="1" x14ac:dyDescent="0.25">
      <c r="A82" s="114">
        <v>7</v>
      </c>
      <c r="B82" s="116" t="s">
        <v>487</v>
      </c>
      <c r="C82" s="126">
        <f>SUM(C83:C91)</f>
        <v>0</v>
      </c>
      <c r="D82" s="56"/>
    </row>
    <row r="83" spans="1:4" s="35" customFormat="1" ht="36.75" customHeight="1" x14ac:dyDescent="0.25">
      <c r="A83" s="154">
        <v>7.1</v>
      </c>
      <c r="B83" s="166" t="s">
        <v>596</v>
      </c>
      <c r="C83" s="160"/>
      <c r="D83" s="56"/>
    </row>
    <row r="84" spans="1:4" s="35" customFormat="1" ht="36.75" customHeight="1" x14ac:dyDescent="0.25">
      <c r="A84" s="154">
        <v>7.2</v>
      </c>
      <c r="B84" s="166" t="s">
        <v>488</v>
      </c>
      <c r="C84" s="160"/>
      <c r="D84" s="56"/>
    </row>
    <row r="85" spans="1:4" s="35" customFormat="1" ht="36.75" customHeight="1" x14ac:dyDescent="0.25">
      <c r="A85" s="154">
        <v>7.3</v>
      </c>
      <c r="B85" s="166" t="s">
        <v>489</v>
      </c>
      <c r="C85" s="160"/>
      <c r="D85" s="56"/>
    </row>
    <row r="86" spans="1:4" s="35" customFormat="1" ht="47.45" customHeight="1" x14ac:dyDescent="0.25">
      <c r="A86" s="154">
        <v>7.4</v>
      </c>
      <c r="B86" s="166" t="s">
        <v>490</v>
      </c>
      <c r="C86" s="160"/>
      <c r="D86" s="56"/>
    </row>
    <row r="87" spans="1:4" s="35" customFormat="1" ht="50.45" customHeight="1" x14ac:dyDescent="0.25">
      <c r="A87" s="154">
        <v>7.5</v>
      </c>
      <c r="B87" s="166" t="s">
        <v>491</v>
      </c>
      <c r="C87" s="160"/>
      <c r="D87" s="56"/>
    </row>
    <row r="88" spans="1:4" s="35" customFormat="1" ht="49.9" customHeight="1" x14ac:dyDescent="0.25">
      <c r="A88" s="154">
        <v>7.6</v>
      </c>
      <c r="B88" s="166" t="s">
        <v>492</v>
      </c>
      <c r="C88" s="160"/>
      <c r="D88" s="56"/>
    </row>
    <row r="89" spans="1:4" s="35" customFormat="1" ht="43.9" customHeight="1" x14ac:dyDescent="0.25">
      <c r="A89" s="154">
        <v>7.7</v>
      </c>
      <c r="B89" s="166" t="s">
        <v>493</v>
      </c>
      <c r="C89" s="160"/>
      <c r="D89" s="56"/>
    </row>
    <row r="90" spans="1:4" s="35" customFormat="1" ht="39.6" customHeight="1" x14ac:dyDescent="0.25">
      <c r="A90" s="154">
        <v>7.8</v>
      </c>
      <c r="B90" s="166" t="s">
        <v>494</v>
      </c>
      <c r="C90" s="160"/>
      <c r="D90" s="56"/>
    </row>
    <row r="91" spans="1:4" s="35" customFormat="1" ht="33.6" customHeight="1" x14ac:dyDescent="0.25">
      <c r="A91" s="154">
        <v>7.9</v>
      </c>
      <c r="B91" s="166" t="s">
        <v>10</v>
      </c>
      <c r="C91" s="160"/>
      <c r="D91" s="56"/>
    </row>
    <row r="92" spans="1:4" s="34" customFormat="1" ht="37.9" customHeight="1" x14ac:dyDescent="0.25">
      <c r="A92" s="114">
        <v>8</v>
      </c>
      <c r="B92" s="119" t="s">
        <v>598</v>
      </c>
      <c r="C92" s="126">
        <f>SUM(C93+C96+C101+C102+C103)</f>
        <v>23596413</v>
      </c>
      <c r="D92" s="55"/>
    </row>
    <row r="93" spans="1:4" s="92" customFormat="1" ht="25.5" customHeight="1" x14ac:dyDescent="0.25">
      <c r="A93" s="154">
        <v>8.1</v>
      </c>
      <c r="B93" s="33" t="s">
        <v>36</v>
      </c>
      <c r="C93" s="156">
        <f>SUM(C94:C95)</f>
        <v>18301378</v>
      </c>
      <c r="D93" s="91"/>
    </row>
    <row r="94" spans="1:4" s="31" customFormat="1" ht="25.5" customHeight="1" x14ac:dyDescent="0.25">
      <c r="A94" s="120" t="s">
        <v>471</v>
      </c>
      <c r="B94" s="168" t="s">
        <v>37</v>
      </c>
      <c r="C94" s="129">
        <v>18233378</v>
      </c>
      <c r="D94" s="53"/>
    </row>
    <row r="95" spans="1:4" s="31" customFormat="1" ht="25.5" customHeight="1" x14ac:dyDescent="0.25">
      <c r="A95" s="120" t="s">
        <v>569</v>
      </c>
      <c r="B95" s="168" t="s">
        <v>38</v>
      </c>
      <c r="C95" s="129">
        <v>68000</v>
      </c>
      <c r="D95" s="53"/>
    </row>
    <row r="96" spans="1:4" s="92" customFormat="1" ht="25.5" customHeight="1" x14ac:dyDescent="0.25">
      <c r="A96" s="154">
        <v>8.1999999999999993</v>
      </c>
      <c r="B96" s="33" t="s">
        <v>39</v>
      </c>
      <c r="C96" s="156">
        <f>SUM(C97:C100)</f>
        <v>5295035</v>
      </c>
      <c r="D96" s="91"/>
    </row>
    <row r="97" spans="1:4" s="31" customFormat="1" ht="25.5" customHeight="1" x14ac:dyDescent="0.25">
      <c r="A97" s="120" t="s">
        <v>472</v>
      </c>
      <c r="B97" s="168" t="s">
        <v>40</v>
      </c>
      <c r="C97" s="129">
        <v>1789386</v>
      </c>
      <c r="D97" s="53"/>
    </row>
    <row r="98" spans="1:4" s="31" customFormat="1" ht="25.5" customHeight="1" x14ac:dyDescent="0.25">
      <c r="A98" s="120" t="s">
        <v>570</v>
      </c>
      <c r="B98" s="168" t="s">
        <v>41</v>
      </c>
      <c r="C98" s="129"/>
      <c r="D98" s="53"/>
    </row>
    <row r="99" spans="1:4" s="31" customFormat="1" ht="25.5" customHeight="1" x14ac:dyDescent="0.25">
      <c r="A99" s="120" t="s">
        <v>571</v>
      </c>
      <c r="B99" s="168" t="s">
        <v>42</v>
      </c>
      <c r="C99" s="129">
        <v>3505649</v>
      </c>
      <c r="D99" s="53"/>
    </row>
    <row r="100" spans="1:4" s="31" customFormat="1" ht="25.5" customHeight="1" x14ac:dyDescent="0.25">
      <c r="A100" s="120" t="s">
        <v>572</v>
      </c>
      <c r="B100" s="168" t="s">
        <v>43</v>
      </c>
      <c r="C100" s="129"/>
      <c r="D100" s="53"/>
    </row>
    <row r="101" spans="1:4" s="92" customFormat="1" ht="25.5" customHeight="1" x14ac:dyDescent="0.25">
      <c r="A101" s="154">
        <v>8.3000000000000007</v>
      </c>
      <c r="B101" s="33" t="s">
        <v>44</v>
      </c>
      <c r="C101" s="157"/>
      <c r="D101" s="91"/>
    </row>
    <row r="102" spans="1:4" s="92" customFormat="1" ht="25.5" customHeight="1" x14ac:dyDescent="0.25">
      <c r="A102" s="154">
        <v>8.4</v>
      </c>
      <c r="B102" s="33" t="s">
        <v>573</v>
      </c>
      <c r="C102" s="157"/>
      <c r="D102" s="91"/>
    </row>
    <row r="103" spans="1:4" s="92" customFormat="1" ht="25.5" customHeight="1" x14ac:dyDescent="0.25">
      <c r="A103" s="154">
        <v>8.5</v>
      </c>
      <c r="B103" s="33" t="s">
        <v>574</v>
      </c>
      <c r="C103" s="157"/>
      <c r="D103" s="91"/>
    </row>
    <row r="104" spans="1:4" s="36" customFormat="1" ht="33.6" customHeight="1" x14ac:dyDescent="0.25">
      <c r="A104" s="114">
        <v>9</v>
      </c>
      <c r="B104" s="119" t="s">
        <v>600</v>
      </c>
      <c r="C104" s="126">
        <f>SUM(C105+C107+C109+C111)</f>
        <v>0</v>
      </c>
      <c r="D104" s="57"/>
    </row>
    <row r="105" spans="1:4" s="100" customFormat="1" ht="23.45" customHeight="1" x14ac:dyDescent="0.25">
      <c r="A105" s="154">
        <v>9.1</v>
      </c>
      <c r="B105" s="33" t="s">
        <v>601</v>
      </c>
      <c r="C105" s="157"/>
      <c r="D105" s="99"/>
    </row>
    <row r="106" spans="1:4" s="92" customFormat="1" ht="20.45" customHeight="1" x14ac:dyDescent="0.25">
      <c r="A106" s="154">
        <v>9.1999999999999993</v>
      </c>
      <c r="B106" s="159" t="s">
        <v>579</v>
      </c>
      <c r="C106" s="130"/>
      <c r="D106" s="91"/>
    </row>
    <row r="107" spans="1:4" s="100" customFormat="1" ht="22.9" customHeight="1" x14ac:dyDescent="0.25">
      <c r="A107" s="154">
        <v>9.3000000000000007</v>
      </c>
      <c r="B107" s="33" t="s">
        <v>46</v>
      </c>
      <c r="C107" s="157"/>
      <c r="D107" s="99"/>
    </row>
    <row r="108" spans="1:4" s="100" customFormat="1" ht="21.6" customHeight="1" x14ac:dyDescent="0.25">
      <c r="A108" s="154">
        <v>9.4</v>
      </c>
      <c r="B108" s="165" t="s">
        <v>580</v>
      </c>
      <c r="C108" s="131"/>
      <c r="D108" s="99"/>
    </row>
    <row r="109" spans="1:4" s="100" customFormat="1" ht="23.45" customHeight="1" x14ac:dyDescent="0.25">
      <c r="A109" s="154">
        <v>9.5</v>
      </c>
      <c r="B109" s="165" t="s">
        <v>48</v>
      </c>
      <c r="C109" s="167"/>
      <c r="D109" s="99"/>
    </row>
    <row r="110" spans="1:4" s="100" customFormat="1" ht="26.45" customHeight="1" x14ac:dyDescent="0.25">
      <c r="A110" s="154">
        <v>9.6</v>
      </c>
      <c r="B110" s="33" t="s">
        <v>602</v>
      </c>
      <c r="C110" s="127"/>
      <c r="D110" s="99"/>
    </row>
    <row r="111" spans="1:4" s="100" customFormat="1" ht="27" customHeight="1" x14ac:dyDescent="0.25">
      <c r="A111" s="154">
        <v>9.6999999999999993</v>
      </c>
      <c r="B111" s="165" t="s">
        <v>575</v>
      </c>
      <c r="C111" s="167"/>
      <c r="D111" s="99"/>
    </row>
    <row r="112" spans="1:4" s="36" customFormat="1" ht="20.45" customHeight="1" x14ac:dyDescent="0.25">
      <c r="A112" s="114">
        <v>0</v>
      </c>
      <c r="B112" s="116" t="s">
        <v>9</v>
      </c>
      <c r="C112" s="126">
        <f>SUM(C113+C115)</f>
        <v>3000000</v>
      </c>
      <c r="D112" s="57"/>
    </row>
    <row r="113" spans="1:4" s="100" customFormat="1" ht="22.15" customHeight="1" x14ac:dyDescent="0.25">
      <c r="A113" s="154">
        <v>0.1</v>
      </c>
      <c r="B113" s="33" t="s">
        <v>49</v>
      </c>
      <c r="C113" s="157">
        <v>3000000</v>
      </c>
      <c r="D113" s="99"/>
    </row>
    <row r="114" spans="1:4" s="100" customFormat="1" ht="25.15" customHeight="1" x14ac:dyDescent="0.25">
      <c r="A114" s="154">
        <v>0.2</v>
      </c>
      <c r="B114" s="33" t="s">
        <v>50</v>
      </c>
      <c r="C114" s="127"/>
      <c r="D114" s="99"/>
    </row>
    <row r="115" spans="1:4" s="92" customFormat="1" ht="25.9" customHeight="1" x14ac:dyDescent="0.25">
      <c r="A115" s="154">
        <v>0.3</v>
      </c>
      <c r="B115" s="159" t="s">
        <v>576</v>
      </c>
      <c r="C115" s="160"/>
      <c r="D115" s="91"/>
    </row>
    <row r="116" spans="1:4" s="37" customFormat="1" ht="23.45" customHeight="1" x14ac:dyDescent="0.25">
      <c r="A116" s="169" t="s">
        <v>51</v>
      </c>
      <c r="B116" s="170"/>
      <c r="C116" s="132">
        <f>SUM(C6+C25+C31+C34+C63+C70+C82+C92+C104+C112)</f>
        <v>32700383</v>
      </c>
      <c r="D116" s="58"/>
    </row>
    <row r="117" spans="1:4" s="27" customFormat="1" ht="12.75" customHeight="1" x14ac:dyDescent="0.25">
      <c r="A117" s="24"/>
      <c r="B117" s="25"/>
      <c r="C117" s="26"/>
    </row>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disablePrompts="1"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68" zoomScaleNormal="68" zoomScalePageLayoutView="90" workbookViewId="0">
      <pane ySplit="6" topLeftCell="A7" activePane="bottomLeft" state="frozen"/>
      <selection pane="bottomLeft" activeCell="M316" sqref="M316"/>
    </sheetView>
  </sheetViews>
  <sheetFormatPr baseColWidth="10" defaultColWidth="0" defaultRowHeight="0" customHeight="1" zeroHeight="1" x14ac:dyDescent="0.25"/>
  <cols>
    <col min="1" max="1" width="8.42578125" style="14" customWidth="1"/>
    <col min="2" max="2" width="55.140625" style="15" customWidth="1"/>
    <col min="3" max="3" width="15" style="16" customWidth="1"/>
    <col min="4" max="4" width="18.42578125" style="16" customWidth="1"/>
    <col min="5" max="5" width="18.5703125" style="16" customWidth="1"/>
    <col min="6" max="6" width="17" style="16" customWidth="1"/>
    <col min="7" max="7" width="16.7109375" style="16" customWidth="1"/>
    <col min="8" max="8" width="16.140625" style="16" customWidth="1"/>
    <col min="9" max="9" width="18.7109375" style="16" customWidth="1"/>
    <col min="10" max="10" width="16" style="16" customWidth="1"/>
    <col min="11" max="11" width="15.7109375" style="16" customWidth="1"/>
    <col min="12" max="12" width="17.7109375" style="16" customWidth="1"/>
    <col min="13" max="13" width="16.28515625" style="16" customWidth="1"/>
    <col min="14" max="14" width="0.28515625" style="3" customWidth="1"/>
    <col min="15" max="15" width="11.42578125" style="3" hidden="1" customWidth="1"/>
    <col min="16" max="28" width="0" style="3" hidden="1" customWidth="1"/>
    <col min="29" max="16383" width="11.42578125" style="3" hidden="1"/>
    <col min="16384" max="16384" width="3.28515625" style="3" hidden="1" customWidth="1"/>
  </cols>
  <sheetData>
    <row r="1" spans="1:15" customFormat="1" ht="33" customHeight="1" x14ac:dyDescent="0.25">
      <c r="A1" s="182" t="s">
        <v>479</v>
      </c>
      <c r="B1" s="183"/>
      <c r="C1" s="183"/>
      <c r="D1" s="183"/>
      <c r="E1" s="183"/>
      <c r="F1" s="183"/>
      <c r="G1" s="183"/>
      <c r="H1" s="183"/>
      <c r="I1" s="183"/>
      <c r="J1" s="183"/>
      <c r="K1" s="183"/>
      <c r="L1" s="183"/>
      <c r="M1" s="183"/>
      <c r="N1" s="184"/>
    </row>
    <row r="2" spans="1:15" customFormat="1" ht="24" customHeight="1" x14ac:dyDescent="0.35">
      <c r="A2" s="185" t="str">
        <f>'ESTIMACIÓN DE INGRESOS'!A2:C2</f>
        <v>Nombre del Municipio: MUNICIPIO DE TUXCUECA, JALISCO</v>
      </c>
      <c r="B2" s="186"/>
      <c r="C2" s="186"/>
      <c r="D2" s="186"/>
      <c r="E2" s="186"/>
      <c r="F2" s="186"/>
      <c r="G2" s="186"/>
      <c r="H2" s="186"/>
      <c r="I2" s="186"/>
      <c r="J2" s="186"/>
      <c r="K2" s="186"/>
      <c r="L2" s="186"/>
      <c r="M2" s="186"/>
      <c r="N2" s="187"/>
    </row>
    <row r="3" spans="1:15" s="80" customFormat="1" ht="31.15" customHeight="1" x14ac:dyDescent="0.25">
      <c r="A3" s="189" t="s">
        <v>460</v>
      </c>
      <c r="B3" s="191" t="s">
        <v>1</v>
      </c>
      <c r="C3" s="196" t="s">
        <v>585</v>
      </c>
      <c r="D3" s="197"/>
      <c r="E3" s="197"/>
      <c r="F3" s="197"/>
      <c r="G3" s="197"/>
      <c r="H3" s="197"/>
      <c r="I3" s="198"/>
      <c r="J3" s="193" t="s">
        <v>586</v>
      </c>
      <c r="K3" s="194"/>
      <c r="L3" s="195"/>
      <c r="M3" s="188" t="s">
        <v>461</v>
      </c>
      <c r="N3" s="79"/>
    </row>
    <row r="4" spans="1:15" s="80" customFormat="1" ht="73.150000000000006" customHeight="1" x14ac:dyDescent="0.25">
      <c r="A4" s="190"/>
      <c r="B4" s="192"/>
      <c r="C4" s="108" t="s">
        <v>584</v>
      </c>
      <c r="D4" s="108" t="s">
        <v>590</v>
      </c>
      <c r="E4" s="108" t="s">
        <v>591</v>
      </c>
      <c r="F4" s="109" t="s">
        <v>592</v>
      </c>
      <c r="G4" s="109" t="s">
        <v>593</v>
      </c>
      <c r="H4" s="110" t="s">
        <v>594</v>
      </c>
      <c r="I4" s="106" t="s">
        <v>595</v>
      </c>
      <c r="J4" s="106" t="s">
        <v>587</v>
      </c>
      <c r="K4" s="106" t="s">
        <v>588</v>
      </c>
      <c r="L4" s="107" t="s">
        <v>589</v>
      </c>
      <c r="M4" s="188"/>
      <c r="N4" s="79"/>
    </row>
    <row r="5" spans="1:15" s="66" customFormat="1" ht="6.6" customHeight="1" x14ac:dyDescent="0.25">
      <c r="A5" s="61"/>
      <c r="B5" s="62"/>
      <c r="C5" s="63"/>
      <c r="D5" s="63"/>
      <c r="E5" s="62"/>
      <c r="F5" s="62"/>
      <c r="G5" s="62"/>
      <c r="H5" s="62"/>
      <c r="I5" s="64"/>
      <c r="J5" s="64"/>
      <c r="K5" s="64"/>
      <c r="L5" s="64"/>
      <c r="M5" s="64"/>
      <c r="N5" s="65"/>
    </row>
    <row r="6" spans="1:15" s="73" customFormat="1" ht="25.5" customHeight="1" x14ac:dyDescent="0.25">
      <c r="A6" s="69">
        <v>1000</v>
      </c>
      <c r="B6" s="70" t="s">
        <v>12</v>
      </c>
      <c r="C6" s="71">
        <f t="shared" ref="C6:N6" si="0">C7+C12+C17+C26+C31+C38+C40</f>
        <v>2374683</v>
      </c>
      <c r="D6" s="71">
        <f>D7+D12+D17+D26+D31+D38+D40</f>
        <v>0</v>
      </c>
      <c r="E6" s="71">
        <f t="shared" si="0"/>
        <v>0</v>
      </c>
      <c r="F6" s="71">
        <f t="shared" si="0"/>
        <v>0</v>
      </c>
      <c r="G6" s="71">
        <f t="shared" si="0"/>
        <v>10133318</v>
      </c>
      <c r="H6" s="71">
        <f t="shared" si="0"/>
        <v>0</v>
      </c>
      <c r="I6" s="71">
        <f t="shared" si="0"/>
        <v>0</v>
      </c>
      <c r="J6" s="71">
        <f t="shared" si="0"/>
        <v>2798733</v>
      </c>
      <c r="K6" s="71">
        <f t="shared" si="0"/>
        <v>0</v>
      </c>
      <c r="L6" s="71">
        <f t="shared" si="0"/>
        <v>0</v>
      </c>
      <c r="M6" s="71">
        <f>SUM(C6:L6)</f>
        <v>15306734</v>
      </c>
      <c r="N6" s="72">
        <f t="shared" si="0"/>
        <v>0</v>
      </c>
    </row>
    <row r="7" spans="1:15" customFormat="1" ht="25.5" customHeight="1" x14ac:dyDescent="0.25">
      <c r="A7" s="38">
        <v>1100</v>
      </c>
      <c r="B7" s="39" t="s">
        <v>52</v>
      </c>
      <c r="C7" s="134">
        <f>SUM(C8:C11)</f>
        <v>1833516</v>
      </c>
      <c r="D7" s="134">
        <f>SUM(D8:D11)</f>
        <v>0</v>
      </c>
      <c r="E7" s="134">
        <f t="shared" ref="E7:L7" si="1">SUM(E8:E11)</f>
        <v>0</v>
      </c>
      <c r="F7" s="134">
        <f t="shared" si="1"/>
        <v>0</v>
      </c>
      <c r="G7" s="134">
        <f t="shared" si="1"/>
        <v>8912437</v>
      </c>
      <c r="H7" s="134">
        <f t="shared" si="1"/>
        <v>0</v>
      </c>
      <c r="I7" s="134">
        <f t="shared" si="1"/>
        <v>0</v>
      </c>
      <c r="J7" s="134">
        <f t="shared" si="1"/>
        <v>2461536</v>
      </c>
      <c r="K7" s="134">
        <f t="shared" si="1"/>
        <v>0</v>
      </c>
      <c r="L7" s="134">
        <f t="shared" si="1"/>
        <v>0</v>
      </c>
      <c r="M7" s="134">
        <f t="shared" ref="M7:M70" si="2">SUM(C7:L7)</f>
        <v>13207489</v>
      </c>
      <c r="N7" s="135"/>
      <c r="O7">
        <v>1</v>
      </c>
    </row>
    <row r="8" spans="1:15" customFormat="1" ht="25.5" customHeight="1" x14ac:dyDescent="0.25">
      <c r="A8" s="44">
        <v>111</v>
      </c>
      <c r="B8" s="40" t="s">
        <v>53</v>
      </c>
      <c r="C8" s="136">
        <v>1833516</v>
      </c>
      <c r="D8" s="136"/>
      <c r="E8" s="136"/>
      <c r="F8" s="136"/>
      <c r="G8" s="136"/>
      <c r="H8" s="136"/>
      <c r="I8" s="136"/>
      <c r="J8" s="136"/>
      <c r="K8" s="136"/>
      <c r="L8" s="136"/>
      <c r="M8" s="137">
        <f t="shared" si="2"/>
        <v>1833516</v>
      </c>
      <c r="N8" s="138"/>
      <c r="O8">
        <v>2</v>
      </c>
    </row>
    <row r="9" spans="1:15" customFormat="1" ht="25.5" customHeight="1" x14ac:dyDescent="0.25">
      <c r="A9" s="44">
        <v>112</v>
      </c>
      <c r="B9" s="41" t="s">
        <v>54</v>
      </c>
      <c r="C9" s="136"/>
      <c r="D9" s="136"/>
      <c r="E9" s="136"/>
      <c r="F9" s="136"/>
      <c r="G9" s="136"/>
      <c r="H9" s="136"/>
      <c r="I9" s="136"/>
      <c r="J9" s="136"/>
      <c r="K9" s="136"/>
      <c r="L9" s="136"/>
      <c r="M9" s="137">
        <f t="shared" si="2"/>
        <v>0</v>
      </c>
      <c r="N9" s="138"/>
      <c r="O9">
        <v>3</v>
      </c>
    </row>
    <row r="10" spans="1:15" customFormat="1" ht="25.5" customHeight="1" x14ac:dyDescent="0.25">
      <c r="A10" s="44">
        <v>113</v>
      </c>
      <c r="B10" s="41" t="s">
        <v>55</v>
      </c>
      <c r="C10" s="136"/>
      <c r="D10" s="136"/>
      <c r="E10" s="136"/>
      <c r="F10" s="136"/>
      <c r="G10" s="136">
        <v>8912437</v>
      </c>
      <c r="H10" s="136"/>
      <c r="I10" s="136"/>
      <c r="J10" s="136">
        <v>2461536</v>
      </c>
      <c r="K10" s="136"/>
      <c r="L10" s="136"/>
      <c r="M10" s="137">
        <f t="shared" si="2"/>
        <v>11373973</v>
      </c>
      <c r="N10" s="135"/>
    </row>
    <row r="11" spans="1:15" customFormat="1" ht="25.5" customHeight="1" x14ac:dyDescent="0.25">
      <c r="A11" s="44">
        <v>114</v>
      </c>
      <c r="B11" s="41" t="s">
        <v>56</v>
      </c>
      <c r="C11" s="136"/>
      <c r="D11" s="136"/>
      <c r="E11" s="136"/>
      <c r="F11" s="136"/>
      <c r="G11" s="136"/>
      <c r="H11" s="136"/>
      <c r="I11" s="136"/>
      <c r="J11" s="136"/>
      <c r="K11" s="136"/>
      <c r="L11" s="136"/>
      <c r="M11" s="137">
        <f t="shared" si="2"/>
        <v>0</v>
      </c>
      <c r="N11" s="135"/>
      <c r="O11">
        <v>101</v>
      </c>
    </row>
    <row r="12" spans="1:15" customFormat="1" ht="25.5" customHeight="1" x14ac:dyDescent="0.25">
      <c r="A12" s="38">
        <v>1200</v>
      </c>
      <c r="B12" s="39" t="s">
        <v>57</v>
      </c>
      <c r="C12" s="134">
        <f t="shared" ref="C12:L12" si="3">SUM(C13:C16)</f>
        <v>265000</v>
      </c>
      <c r="D12" s="134">
        <f>SUM(D13:D16)</f>
        <v>0</v>
      </c>
      <c r="E12" s="134">
        <f t="shared" si="3"/>
        <v>0</v>
      </c>
      <c r="F12" s="134">
        <f t="shared" si="3"/>
        <v>0</v>
      </c>
      <c r="G12" s="134">
        <f t="shared" si="3"/>
        <v>0</v>
      </c>
      <c r="H12" s="134">
        <f t="shared" si="3"/>
        <v>0</v>
      </c>
      <c r="I12" s="134">
        <f t="shared" si="3"/>
        <v>0</v>
      </c>
      <c r="J12" s="134">
        <f t="shared" si="3"/>
        <v>0</v>
      </c>
      <c r="K12" s="134">
        <f t="shared" si="3"/>
        <v>0</v>
      </c>
      <c r="L12" s="134">
        <f t="shared" si="3"/>
        <v>0</v>
      </c>
      <c r="M12" s="134">
        <f t="shared" si="2"/>
        <v>265000</v>
      </c>
      <c r="N12" s="139"/>
      <c r="O12">
        <v>102</v>
      </c>
    </row>
    <row r="13" spans="1:15" customFormat="1" ht="25.5" customHeight="1" x14ac:dyDescent="0.25">
      <c r="A13" s="44">
        <v>121</v>
      </c>
      <c r="B13" s="41" t="s">
        <v>58</v>
      </c>
      <c r="C13" s="136"/>
      <c r="D13" s="136"/>
      <c r="E13" s="136"/>
      <c r="F13" s="136"/>
      <c r="G13" s="136"/>
      <c r="H13" s="136"/>
      <c r="I13" s="136"/>
      <c r="J13" s="136"/>
      <c r="K13" s="136"/>
      <c r="L13" s="136"/>
      <c r="M13" s="137">
        <f t="shared" si="2"/>
        <v>0</v>
      </c>
      <c r="N13" s="135"/>
      <c r="O13">
        <v>103</v>
      </c>
    </row>
    <row r="14" spans="1:15" customFormat="1" ht="25.5" customHeight="1" x14ac:dyDescent="0.25">
      <c r="A14" s="44">
        <v>122</v>
      </c>
      <c r="B14" s="41" t="s">
        <v>59</v>
      </c>
      <c r="C14" s="136">
        <v>265000</v>
      </c>
      <c r="D14" s="136"/>
      <c r="E14" s="136"/>
      <c r="F14" s="136"/>
      <c r="G14" s="136"/>
      <c r="H14" s="136"/>
      <c r="I14" s="136"/>
      <c r="J14" s="136"/>
      <c r="K14" s="136"/>
      <c r="L14" s="136"/>
      <c r="M14" s="137">
        <f t="shared" si="2"/>
        <v>265000</v>
      </c>
      <c r="N14" s="135"/>
      <c r="O14">
        <v>104</v>
      </c>
    </row>
    <row r="15" spans="1:15" customFormat="1" ht="25.5" customHeight="1" x14ac:dyDescent="0.25">
      <c r="A15" s="44">
        <v>123</v>
      </c>
      <c r="B15" s="41" t="s">
        <v>60</v>
      </c>
      <c r="C15" s="136"/>
      <c r="D15" s="136"/>
      <c r="E15" s="136"/>
      <c r="F15" s="136"/>
      <c r="G15" s="136"/>
      <c r="H15" s="136"/>
      <c r="I15" s="136"/>
      <c r="J15" s="136"/>
      <c r="K15" s="136"/>
      <c r="L15" s="136"/>
      <c r="M15" s="137">
        <f t="shared" si="2"/>
        <v>0</v>
      </c>
      <c r="N15" s="135"/>
      <c r="O15">
        <v>105</v>
      </c>
    </row>
    <row r="16" spans="1:15" customFormat="1" ht="39" customHeight="1" x14ac:dyDescent="0.25">
      <c r="A16" s="44">
        <v>124</v>
      </c>
      <c r="B16" s="41" t="s">
        <v>61</v>
      </c>
      <c r="C16" s="136"/>
      <c r="D16" s="136"/>
      <c r="E16" s="136"/>
      <c r="F16" s="136"/>
      <c r="G16" s="136"/>
      <c r="H16" s="136"/>
      <c r="I16" s="136"/>
      <c r="J16" s="136"/>
      <c r="K16" s="136"/>
      <c r="L16" s="136"/>
      <c r="M16" s="137">
        <f t="shared" si="2"/>
        <v>0</v>
      </c>
      <c r="N16" s="135"/>
      <c r="O16">
        <v>106</v>
      </c>
    </row>
    <row r="17" spans="1:15" customFormat="1" ht="25.5" customHeight="1" x14ac:dyDescent="0.25">
      <c r="A17" s="38">
        <v>1300</v>
      </c>
      <c r="B17" s="39" t="s">
        <v>62</v>
      </c>
      <c r="C17" s="134">
        <f>SUM(C18:C25)</f>
        <v>276167</v>
      </c>
      <c r="D17" s="134">
        <f>SUM(D18:D25)</f>
        <v>0</v>
      </c>
      <c r="E17" s="134">
        <f t="shared" ref="E17:N17" si="4">SUM(E18:E25)</f>
        <v>0</v>
      </c>
      <c r="F17" s="134">
        <f t="shared" si="4"/>
        <v>0</v>
      </c>
      <c r="G17" s="134">
        <f t="shared" si="4"/>
        <v>1220881</v>
      </c>
      <c r="H17" s="134">
        <f t="shared" si="4"/>
        <v>0</v>
      </c>
      <c r="I17" s="134">
        <f t="shared" si="4"/>
        <v>0</v>
      </c>
      <c r="J17" s="134">
        <f t="shared" si="4"/>
        <v>337197</v>
      </c>
      <c r="K17" s="134">
        <f t="shared" si="4"/>
        <v>0</v>
      </c>
      <c r="L17" s="134">
        <f t="shared" si="4"/>
        <v>0</v>
      </c>
      <c r="M17" s="134">
        <f t="shared" si="2"/>
        <v>1834245</v>
      </c>
      <c r="N17" s="140">
        <f t="shared" si="4"/>
        <v>0</v>
      </c>
      <c r="O17">
        <v>199</v>
      </c>
    </row>
    <row r="18" spans="1:15" customFormat="1" ht="25.5" customHeight="1" x14ac:dyDescent="0.25">
      <c r="A18" s="44">
        <v>131</v>
      </c>
      <c r="B18" s="41" t="s">
        <v>63</v>
      </c>
      <c r="C18" s="136"/>
      <c r="D18" s="136"/>
      <c r="E18" s="136"/>
      <c r="F18" s="136"/>
      <c r="G18" s="136"/>
      <c r="H18" s="136"/>
      <c r="I18" s="136"/>
      <c r="J18" s="136"/>
      <c r="K18" s="136"/>
      <c r="L18" s="136"/>
      <c r="M18" s="137">
        <f t="shared" si="2"/>
        <v>0</v>
      </c>
      <c r="N18" s="135"/>
    </row>
    <row r="19" spans="1:15" customFormat="1" ht="25.5" customHeight="1" x14ac:dyDescent="0.25">
      <c r="A19" s="44">
        <v>132</v>
      </c>
      <c r="B19" s="41" t="s">
        <v>64</v>
      </c>
      <c r="C19" s="136">
        <v>251167</v>
      </c>
      <c r="D19" s="136"/>
      <c r="E19" s="136"/>
      <c r="F19" s="136"/>
      <c r="G19" s="136">
        <v>1220881</v>
      </c>
      <c r="H19" s="136"/>
      <c r="I19" s="136"/>
      <c r="J19" s="136">
        <v>337197</v>
      </c>
      <c r="K19" s="136"/>
      <c r="L19" s="136"/>
      <c r="M19" s="137">
        <f t="shared" si="2"/>
        <v>1809245</v>
      </c>
      <c r="N19" s="135"/>
      <c r="O19" s="3" t="s">
        <v>65</v>
      </c>
    </row>
    <row r="20" spans="1:15" customFormat="1" ht="25.5" customHeight="1" x14ac:dyDescent="0.25">
      <c r="A20" s="44">
        <v>133</v>
      </c>
      <c r="B20" s="41" t="s">
        <v>66</v>
      </c>
      <c r="C20" s="136">
        <v>25000</v>
      </c>
      <c r="D20" s="136"/>
      <c r="E20" s="136"/>
      <c r="F20" s="136"/>
      <c r="G20" s="136"/>
      <c r="H20" s="136"/>
      <c r="I20" s="136"/>
      <c r="J20" s="136"/>
      <c r="K20" s="136"/>
      <c r="L20" s="136"/>
      <c r="M20" s="137">
        <f t="shared" si="2"/>
        <v>25000</v>
      </c>
      <c r="N20" s="135"/>
      <c r="O20">
        <v>201</v>
      </c>
    </row>
    <row r="21" spans="1:15" customFormat="1" ht="25.5" customHeight="1" x14ac:dyDescent="0.25">
      <c r="A21" s="44">
        <v>134</v>
      </c>
      <c r="B21" s="41" t="s">
        <v>67</v>
      </c>
      <c r="C21" s="136"/>
      <c r="D21" s="136"/>
      <c r="E21" s="136"/>
      <c r="F21" s="136"/>
      <c r="G21" s="136"/>
      <c r="H21" s="136"/>
      <c r="I21" s="136"/>
      <c r="J21" s="136"/>
      <c r="K21" s="136"/>
      <c r="L21" s="136"/>
      <c r="M21" s="137">
        <f t="shared" si="2"/>
        <v>0</v>
      </c>
      <c r="N21" s="135"/>
      <c r="O21">
        <v>203</v>
      </c>
    </row>
    <row r="22" spans="1:15" customFormat="1" ht="25.5" customHeight="1" x14ac:dyDescent="0.25">
      <c r="A22" s="44">
        <v>135</v>
      </c>
      <c r="B22" s="41" t="s">
        <v>68</v>
      </c>
      <c r="C22" s="136"/>
      <c r="D22" s="136"/>
      <c r="E22" s="136"/>
      <c r="F22" s="136"/>
      <c r="G22" s="136"/>
      <c r="H22" s="136"/>
      <c r="I22" s="136"/>
      <c r="J22" s="136"/>
      <c r="K22" s="136"/>
      <c r="L22" s="136"/>
      <c r="M22" s="137">
        <f t="shared" si="2"/>
        <v>0</v>
      </c>
      <c r="N22" s="135"/>
      <c r="O22">
        <v>205</v>
      </c>
    </row>
    <row r="23" spans="1:15" customFormat="1" ht="25.5" x14ac:dyDescent="0.25">
      <c r="A23" s="44">
        <v>136</v>
      </c>
      <c r="B23" s="41" t="s">
        <v>69</v>
      </c>
      <c r="C23" s="136"/>
      <c r="D23" s="136"/>
      <c r="E23" s="136"/>
      <c r="F23" s="136"/>
      <c r="G23" s="136"/>
      <c r="H23" s="136"/>
      <c r="I23" s="136"/>
      <c r="J23" s="136"/>
      <c r="K23" s="136"/>
      <c r="L23" s="136"/>
      <c r="M23" s="137">
        <f t="shared" si="2"/>
        <v>0</v>
      </c>
      <c r="N23" s="135"/>
      <c r="O23">
        <v>207</v>
      </c>
    </row>
    <row r="24" spans="1:15" customFormat="1" ht="25.5" customHeight="1" x14ac:dyDescent="0.25">
      <c r="A24" s="44">
        <v>137</v>
      </c>
      <c r="B24" s="41" t="s">
        <v>70</v>
      </c>
      <c r="C24" s="136"/>
      <c r="D24" s="136"/>
      <c r="E24" s="136"/>
      <c r="F24" s="136"/>
      <c r="G24" s="136"/>
      <c r="H24" s="136"/>
      <c r="I24" s="136"/>
      <c r="J24" s="136"/>
      <c r="K24" s="136"/>
      <c r="L24" s="136"/>
      <c r="M24" s="137">
        <f t="shared" si="2"/>
        <v>0</v>
      </c>
      <c r="N24" s="135"/>
      <c r="O24">
        <v>209</v>
      </c>
    </row>
    <row r="25" spans="1:15" customFormat="1" ht="25.5" x14ac:dyDescent="0.25">
      <c r="A25" s="44">
        <v>138</v>
      </c>
      <c r="B25" s="41" t="s">
        <v>71</v>
      </c>
      <c r="C25" s="136"/>
      <c r="D25" s="136"/>
      <c r="E25" s="136"/>
      <c r="F25" s="136"/>
      <c r="G25" s="136"/>
      <c r="H25" s="136"/>
      <c r="I25" s="136"/>
      <c r="J25" s="136"/>
      <c r="K25" s="136"/>
      <c r="L25" s="136"/>
      <c r="M25" s="137">
        <f t="shared" si="2"/>
        <v>0</v>
      </c>
      <c r="N25" s="135"/>
      <c r="O25">
        <v>211</v>
      </c>
    </row>
    <row r="26" spans="1:15" customFormat="1" ht="25.5" customHeight="1" x14ac:dyDescent="0.25">
      <c r="A26" s="38">
        <v>1400</v>
      </c>
      <c r="B26" s="39" t="s">
        <v>72</v>
      </c>
      <c r="C26" s="134">
        <f t="shared" ref="C26:N26" si="5">SUM(C27:C30)</f>
        <v>0</v>
      </c>
      <c r="D26" s="134">
        <f>SUM(D27:D30)</f>
        <v>0</v>
      </c>
      <c r="E26" s="134">
        <f t="shared" si="5"/>
        <v>0</v>
      </c>
      <c r="F26" s="134">
        <f t="shared" si="5"/>
        <v>0</v>
      </c>
      <c r="G26" s="134">
        <f t="shared" si="5"/>
        <v>0</v>
      </c>
      <c r="H26" s="134">
        <f t="shared" si="5"/>
        <v>0</v>
      </c>
      <c r="I26" s="134">
        <f t="shared" si="5"/>
        <v>0</v>
      </c>
      <c r="J26" s="134">
        <f t="shared" si="5"/>
        <v>0</v>
      </c>
      <c r="K26" s="134">
        <f t="shared" si="5"/>
        <v>0</v>
      </c>
      <c r="L26" s="134">
        <f t="shared" si="5"/>
        <v>0</v>
      </c>
      <c r="M26" s="134">
        <f t="shared" si="2"/>
        <v>0</v>
      </c>
      <c r="N26" s="140">
        <f t="shared" si="5"/>
        <v>0</v>
      </c>
      <c r="O26">
        <v>213</v>
      </c>
    </row>
    <row r="27" spans="1:15" customFormat="1" ht="25.5" customHeight="1" x14ac:dyDescent="0.25">
      <c r="A27" s="44">
        <v>141</v>
      </c>
      <c r="B27" s="41" t="s">
        <v>73</v>
      </c>
      <c r="C27" s="136"/>
      <c r="D27" s="136"/>
      <c r="E27" s="136"/>
      <c r="F27" s="136"/>
      <c r="G27" s="136"/>
      <c r="H27" s="136"/>
      <c r="I27" s="136"/>
      <c r="J27" s="136"/>
      <c r="K27" s="136"/>
      <c r="L27" s="136"/>
      <c r="M27" s="137">
        <f t="shared" si="2"/>
        <v>0</v>
      </c>
      <c r="N27" s="135"/>
      <c r="O27">
        <v>215</v>
      </c>
    </row>
    <row r="28" spans="1:15" customFormat="1" ht="25.5" customHeight="1" x14ac:dyDescent="0.25">
      <c r="A28" s="44">
        <v>142</v>
      </c>
      <c r="B28" s="41" t="s">
        <v>74</v>
      </c>
      <c r="C28" s="136"/>
      <c r="D28" s="136"/>
      <c r="E28" s="136"/>
      <c r="F28" s="136"/>
      <c r="G28" s="136"/>
      <c r="H28" s="136"/>
      <c r="I28" s="136"/>
      <c r="J28" s="136"/>
      <c r="K28" s="136"/>
      <c r="L28" s="136"/>
      <c r="M28" s="137">
        <f t="shared" si="2"/>
        <v>0</v>
      </c>
      <c r="N28" s="135"/>
      <c r="O28">
        <v>217</v>
      </c>
    </row>
    <row r="29" spans="1:15" customFormat="1" ht="25.5" customHeight="1" x14ac:dyDescent="0.25">
      <c r="A29" s="44">
        <v>143</v>
      </c>
      <c r="B29" s="41" t="s">
        <v>75</v>
      </c>
      <c r="C29" s="136"/>
      <c r="D29" s="136"/>
      <c r="E29" s="136"/>
      <c r="F29" s="136"/>
      <c r="G29" s="136"/>
      <c r="H29" s="136"/>
      <c r="I29" s="136"/>
      <c r="J29" s="136"/>
      <c r="K29" s="136"/>
      <c r="L29" s="136"/>
      <c r="M29" s="137">
        <f t="shared" si="2"/>
        <v>0</v>
      </c>
      <c r="N29" s="135"/>
      <c r="O29">
        <v>219</v>
      </c>
    </row>
    <row r="30" spans="1:15" customFormat="1" ht="25.5" customHeight="1" x14ac:dyDescent="0.25">
      <c r="A30" s="44">
        <v>144</v>
      </c>
      <c r="B30" s="41" t="s">
        <v>76</v>
      </c>
      <c r="C30" s="136"/>
      <c r="D30" s="136"/>
      <c r="E30" s="136"/>
      <c r="F30" s="136"/>
      <c r="G30" s="136"/>
      <c r="H30" s="136"/>
      <c r="I30" s="136"/>
      <c r="J30" s="136"/>
      <c r="K30" s="136"/>
      <c r="L30" s="136"/>
      <c r="M30" s="137">
        <f t="shared" si="2"/>
        <v>0</v>
      </c>
      <c r="N30" s="135"/>
      <c r="O30">
        <v>221</v>
      </c>
    </row>
    <row r="31" spans="1:15" customFormat="1" ht="25.5" customHeight="1" x14ac:dyDescent="0.25">
      <c r="A31" s="38">
        <v>1500</v>
      </c>
      <c r="B31" s="39" t="s">
        <v>77</v>
      </c>
      <c r="C31" s="134">
        <f t="shared" ref="C31:N31" si="6">SUM(C32:C37)</f>
        <v>0</v>
      </c>
      <c r="D31" s="134">
        <f>SUM(D32:D37)</f>
        <v>0</v>
      </c>
      <c r="E31" s="134">
        <f t="shared" si="6"/>
        <v>0</v>
      </c>
      <c r="F31" s="134">
        <f t="shared" si="6"/>
        <v>0</v>
      </c>
      <c r="G31" s="134">
        <f t="shared" si="6"/>
        <v>0</v>
      </c>
      <c r="H31" s="134">
        <f t="shared" si="6"/>
        <v>0</v>
      </c>
      <c r="I31" s="134">
        <f t="shared" si="6"/>
        <v>0</v>
      </c>
      <c r="J31" s="134">
        <f t="shared" si="6"/>
        <v>0</v>
      </c>
      <c r="K31" s="134">
        <f t="shared" si="6"/>
        <v>0</v>
      </c>
      <c r="L31" s="134">
        <f t="shared" si="6"/>
        <v>0</v>
      </c>
      <c r="M31" s="134">
        <f t="shared" si="2"/>
        <v>0</v>
      </c>
      <c r="N31" s="140">
        <f t="shared" si="6"/>
        <v>0</v>
      </c>
      <c r="O31">
        <v>223</v>
      </c>
    </row>
    <row r="32" spans="1:15" customFormat="1" ht="25.5" customHeight="1" x14ac:dyDescent="0.25">
      <c r="A32" s="44">
        <v>151</v>
      </c>
      <c r="B32" s="41" t="s">
        <v>78</v>
      </c>
      <c r="C32" s="136"/>
      <c r="D32" s="136"/>
      <c r="E32" s="136"/>
      <c r="F32" s="136"/>
      <c r="G32" s="136"/>
      <c r="H32" s="136"/>
      <c r="I32" s="136"/>
      <c r="J32" s="136"/>
      <c r="K32" s="136"/>
      <c r="L32" s="136"/>
      <c r="M32" s="137">
        <f t="shared" si="2"/>
        <v>0</v>
      </c>
      <c r="N32" s="135"/>
      <c r="O32">
        <v>225</v>
      </c>
    </row>
    <row r="33" spans="1:15" customFormat="1" ht="25.5" customHeight="1" x14ac:dyDescent="0.25">
      <c r="A33" s="44">
        <v>152</v>
      </c>
      <c r="B33" s="41" t="s">
        <v>35</v>
      </c>
      <c r="C33" s="136"/>
      <c r="D33" s="136"/>
      <c r="E33" s="136"/>
      <c r="F33" s="136"/>
      <c r="G33" s="136"/>
      <c r="H33" s="136"/>
      <c r="I33" s="136"/>
      <c r="J33" s="136"/>
      <c r="K33" s="136"/>
      <c r="L33" s="136"/>
      <c r="M33" s="137">
        <f t="shared" si="2"/>
        <v>0</v>
      </c>
      <c r="N33" s="135"/>
      <c r="O33">
        <v>227</v>
      </c>
    </row>
    <row r="34" spans="1:15" customFormat="1" ht="25.5" customHeight="1" x14ac:dyDescent="0.25">
      <c r="A34" s="44">
        <v>153</v>
      </c>
      <c r="B34" s="41" t="s">
        <v>79</v>
      </c>
      <c r="C34" s="136"/>
      <c r="D34" s="136"/>
      <c r="E34" s="136"/>
      <c r="F34" s="136"/>
      <c r="G34" s="136"/>
      <c r="H34" s="136"/>
      <c r="I34" s="136"/>
      <c r="J34" s="136"/>
      <c r="K34" s="136"/>
      <c r="L34" s="136"/>
      <c r="M34" s="137">
        <f t="shared" si="2"/>
        <v>0</v>
      </c>
      <c r="N34" s="135"/>
      <c r="O34">
        <v>229</v>
      </c>
    </row>
    <row r="35" spans="1:15" customFormat="1" ht="25.5" customHeight="1" x14ac:dyDescent="0.25">
      <c r="A35" s="44">
        <v>154</v>
      </c>
      <c r="B35" s="41" t="s">
        <v>80</v>
      </c>
      <c r="C35" s="136"/>
      <c r="D35" s="136"/>
      <c r="E35" s="136"/>
      <c r="F35" s="136"/>
      <c r="G35" s="136"/>
      <c r="H35" s="136"/>
      <c r="I35" s="136"/>
      <c r="J35" s="136"/>
      <c r="K35" s="136"/>
      <c r="L35" s="136"/>
      <c r="M35" s="137">
        <f t="shared" si="2"/>
        <v>0</v>
      </c>
      <c r="N35" s="135"/>
      <c r="O35" s="3" t="s">
        <v>81</v>
      </c>
    </row>
    <row r="36" spans="1:15" customFormat="1" ht="25.5" customHeight="1" x14ac:dyDescent="0.25">
      <c r="A36" s="44">
        <v>155</v>
      </c>
      <c r="B36" s="41" t="s">
        <v>82</v>
      </c>
      <c r="C36" s="136"/>
      <c r="D36" s="136"/>
      <c r="E36" s="136"/>
      <c r="F36" s="136"/>
      <c r="G36" s="136"/>
      <c r="H36" s="136"/>
      <c r="I36" s="136"/>
      <c r="J36" s="136"/>
      <c r="K36" s="136"/>
      <c r="L36" s="136"/>
      <c r="M36" s="137">
        <f t="shared" si="2"/>
        <v>0</v>
      </c>
      <c r="N36" s="135"/>
      <c r="O36">
        <v>202</v>
      </c>
    </row>
    <row r="37" spans="1:15" customFormat="1" ht="25.5" customHeight="1" x14ac:dyDescent="0.25">
      <c r="A37" s="44">
        <v>159</v>
      </c>
      <c r="B37" s="41" t="s">
        <v>83</v>
      </c>
      <c r="C37" s="136"/>
      <c r="D37" s="136"/>
      <c r="E37" s="136"/>
      <c r="F37" s="136"/>
      <c r="G37" s="136"/>
      <c r="H37" s="136"/>
      <c r="I37" s="136"/>
      <c r="J37" s="136"/>
      <c r="K37" s="136"/>
      <c r="L37" s="136"/>
      <c r="M37" s="137">
        <f t="shared" si="2"/>
        <v>0</v>
      </c>
      <c r="N37" s="135"/>
      <c r="O37">
        <v>204</v>
      </c>
    </row>
    <row r="38" spans="1:15" customFormat="1" ht="25.5" customHeight="1" x14ac:dyDescent="0.25">
      <c r="A38" s="38">
        <v>1600</v>
      </c>
      <c r="B38" s="33" t="s">
        <v>84</v>
      </c>
      <c r="C38" s="134">
        <f t="shared" ref="C38:N38" si="7">SUM(C39)</f>
        <v>0</v>
      </c>
      <c r="D38" s="134">
        <f t="shared" si="7"/>
        <v>0</v>
      </c>
      <c r="E38" s="134">
        <f t="shared" si="7"/>
        <v>0</v>
      </c>
      <c r="F38" s="134">
        <f t="shared" si="7"/>
        <v>0</v>
      </c>
      <c r="G38" s="134">
        <f t="shared" si="7"/>
        <v>0</v>
      </c>
      <c r="H38" s="134">
        <f t="shared" si="7"/>
        <v>0</v>
      </c>
      <c r="I38" s="134">
        <f t="shared" si="7"/>
        <v>0</v>
      </c>
      <c r="J38" s="134">
        <f t="shared" si="7"/>
        <v>0</v>
      </c>
      <c r="K38" s="134">
        <f t="shared" si="7"/>
        <v>0</v>
      </c>
      <c r="L38" s="134">
        <f t="shared" si="7"/>
        <v>0</v>
      </c>
      <c r="M38" s="134">
        <f t="shared" si="2"/>
        <v>0</v>
      </c>
      <c r="N38" s="140">
        <f t="shared" si="7"/>
        <v>0</v>
      </c>
      <c r="O38">
        <v>206</v>
      </c>
    </row>
    <row r="39" spans="1:15" customFormat="1" ht="30" customHeight="1" x14ac:dyDescent="0.25">
      <c r="A39" s="44">
        <v>161</v>
      </c>
      <c r="B39" s="41" t="s">
        <v>85</v>
      </c>
      <c r="C39" s="136"/>
      <c r="D39" s="136"/>
      <c r="E39" s="136"/>
      <c r="F39" s="136"/>
      <c r="G39" s="136"/>
      <c r="H39" s="136"/>
      <c r="I39" s="136"/>
      <c r="J39" s="136"/>
      <c r="K39" s="136"/>
      <c r="L39" s="136"/>
      <c r="M39" s="137">
        <f t="shared" si="2"/>
        <v>0</v>
      </c>
      <c r="N39" s="135"/>
      <c r="O39">
        <v>208</v>
      </c>
    </row>
    <row r="40" spans="1:15" customFormat="1" ht="25.5" customHeight="1" x14ac:dyDescent="0.25">
      <c r="A40" s="45">
        <v>1700</v>
      </c>
      <c r="B40" s="39" t="s">
        <v>86</v>
      </c>
      <c r="C40" s="134">
        <f t="shared" ref="C40:N40" si="8">SUM(C41:C42)</f>
        <v>0</v>
      </c>
      <c r="D40" s="134">
        <f>SUM(D41:D42)</f>
        <v>0</v>
      </c>
      <c r="E40" s="134">
        <f t="shared" si="8"/>
        <v>0</v>
      </c>
      <c r="F40" s="134">
        <f t="shared" si="8"/>
        <v>0</v>
      </c>
      <c r="G40" s="134">
        <f t="shared" si="8"/>
        <v>0</v>
      </c>
      <c r="H40" s="134">
        <f t="shared" si="8"/>
        <v>0</v>
      </c>
      <c r="I40" s="134">
        <f t="shared" si="8"/>
        <v>0</v>
      </c>
      <c r="J40" s="134">
        <f t="shared" si="8"/>
        <v>0</v>
      </c>
      <c r="K40" s="134">
        <f t="shared" si="8"/>
        <v>0</v>
      </c>
      <c r="L40" s="134">
        <f t="shared" si="8"/>
        <v>0</v>
      </c>
      <c r="M40" s="134">
        <f t="shared" si="2"/>
        <v>0</v>
      </c>
      <c r="N40" s="140">
        <f t="shared" si="8"/>
        <v>0</v>
      </c>
      <c r="O40">
        <v>210</v>
      </c>
    </row>
    <row r="41" spans="1:15" customFormat="1" ht="25.5" customHeight="1" x14ac:dyDescent="0.25">
      <c r="A41" s="44">
        <v>171</v>
      </c>
      <c r="B41" s="41" t="s">
        <v>87</v>
      </c>
      <c r="C41" s="136"/>
      <c r="D41" s="136"/>
      <c r="E41" s="136"/>
      <c r="F41" s="136"/>
      <c r="G41" s="136"/>
      <c r="H41" s="136"/>
      <c r="I41" s="136"/>
      <c r="J41" s="136"/>
      <c r="K41" s="136"/>
      <c r="L41" s="136"/>
      <c r="M41" s="137">
        <f t="shared" si="2"/>
        <v>0</v>
      </c>
      <c r="N41" s="135"/>
      <c r="O41">
        <v>212</v>
      </c>
    </row>
    <row r="42" spans="1:15" customFormat="1" ht="25.5" customHeight="1" x14ac:dyDescent="0.25">
      <c r="A42" s="44">
        <v>172</v>
      </c>
      <c r="B42" s="41" t="s">
        <v>88</v>
      </c>
      <c r="C42" s="136"/>
      <c r="D42" s="136"/>
      <c r="E42" s="136"/>
      <c r="F42" s="136"/>
      <c r="G42" s="136"/>
      <c r="H42" s="136"/>
      <c r="I42" s="136"/>
      <c r="J42" s="136"/>
      <c r="K42" s="136"/>
      <c r="L42" s="136"/>
      <c r="M42" s="137">
        <f t="shared" si="2"/>
        <v>0</v>
      </c>
      <c r="N42" s="135"/>
      <c r="O42">
        <v>214</v>
      </c>
    </row>
    <row r="43" spans="1:15" s="74" customFormat="1" ht="25.5" customHeight="1" x14ac:dyDescent="0.25">
      <c r="A43" s="69">
        <v>2000</v>
      </c>
      <c r="B43" s="70" t="s">
        <v>13</v>
      </c>
      <c r="C43" s="141">
        <f t="shared" ref="C43:N43" si="9">C44+C53+C57+C67+C77+C85+C88+C94+C98</f>
        <v>773343</v>
      </c>
      <c r="D43" s="141">
        <f>D44+D53+D57+D67+D77+D85+D88+D94+D98</f>
        <v>0</v>
      </c>
      <c r="E43" s="141">
        <f t="shared" si="9"/>
        <v>0</v>
      </c>
      <c r="F43" s="141">
        <f t="shared" si="9"/>
        <v>0</v>
      </c>
      <c r="G43" s="141">
        <f t="shared" si="9"/>
        <v>1401000</v>
      </c>
      <c r="H43" s="141">
        <f t="shared" si="9"/>
        <v>0</v>
      </c>
      <c r="I43" s="141">
        <f t="shared" si="9"/>
        <v>0</v>
      </c>
      <c r="J43" s="141">
        <f t="shared" si="9"/>
        <v>645000</v>
      </c>
      <c r="K43" s="141">
        <f t="shared" si="9"/>
        <v>0</v>
      </c>
      <c r="L43" s="141">
        <f t="shared" si="9"/>
        <v>0</v>
      </c>
      <c r="M43" s="141">
        <f t="shared" si="2"/>
        <v>2819343</v>
      </c>
      <c r="N43" s="142">
        <f t="shared" si="9"/>
        <v>0</v>
      </c>
      <c r="O43" s="74">
        <v>216</v>
      </c>
    </row>
    <row r="44" spans="1:15" customFormat="1" ht="30" x14ac:dyDescent="0.25">
      <c r="A44" s="38">
        <v>2100</v>
      </c>
      <c r="B44" s="39" t="s">
        <v>89</v>
      </c>
      <c r="C44" s="134">
        <f t="shared" ref="C44:N44" si="10">SUM(C45:C52)</f>
        <v>284643</v>
      </c>
      <c r="D44" s="134">
        <f>SUM(D45:D52)</f>
        <v>0</v>
      </c>
      <c r="E44" s="134">
        <f t="shared" si="10"/>
        <v>0</v>
      </c>
      <c r="F44" s="134">
        <f t="shared" si="10"/>
        <v>0</v>
      </c>
      <c r="G44" s="134">
        <f t="shared" si="10"/>
        <v>373000</v>
      </c>
      <c r="H44" s="134">
        <f t="shared" si="10"/>
        <v>0</v>
      </c>
      <c r="I44" s="134">
        <f t="shared" si="10"/>
        <v>0</v>
      </c>
      <c r="J44" s="134">
        <f t="shared" si="10"/>
        <v>0</v>
      </c>
      <c r="K44" s="134">
        <f t="shared" si="10"/>
        <v>0</v>
      </c>
      <c r="L44" s="134">
        <f t="shared" si="10"/>
        <v>0</v>
      </c>
      <c r="M44" s="134">
        <f t="shared" si="2"/>
        <v>657643</v>
      </c>
      <c r="N44" s="140">
        <f t="shared" si="10"/>
        <v>0</v>
      </c>
      <c r="O44">
        <v>224</v>
      </c>
    </row>
    <row r="45" spans="1:15" customFormat="1" ht="25.5" customHeight="1" x14ac:dyDescent="0.25">
      <c r="A45" s="44">
        <v>211</v>
      </c>
      <c r="B45" s="41" t="s">
        <v>90</v>
      </c>
      <c r="C45" s="136">
        <v>95868</v>
      </c>
      <c r="D45" s="136"/>
      <c r="E45" s="136"/>
      <c r="F45" s="136"/>
      <c r="G45" s="136">
        <v>47000</v>
      </c>
      <c r="H45" s="136"/>
      <c r="I45" s="136"/>
      <c r="J45" s="136"/>
      <c r="K45" s="136"/>
      <c r="L45" s="136"/>
      <c r="M45" s="137">
        <f t="shared" si="2"/>
        <v>142868</v>
      </c>
      <c r="N45" s="135"/>
      <c r="O45">
        <v>226</v>
      </c>
    </row>
    <row r="46" spans="1:15" customFormat="1" ht="25.5" customHeight="1" x14ac:dyDescent="0.25">
      <c r="A46" s="44">
        <v>212</v>
      </c>
      <c r="B46" s="41" t="s">
        <v>91</v>
      </c>
      <c r="C46" s="136">
        <v>38820</v>
      </c>
      <c r="D46" s="136"/>
      <c r="E46" s="136"/>
      <c r="F46" s="136"/>
      <c r="G46" s="136">
        <v>75000</v>
      </c>
      <c r="H46" s="136"/>
      <c r="I46" s="136"/>
      <c r="J46" s="136"/>
      <c r="K46" s="136"/>
      <c r="L46" s="136"/>
      <c r="M46" s="137">
        <f t="shared" si="2"/>
        <v>113820</v>
      </c>
      <c r="N46" s="135"/>
      <c r="O46">
        <v>228</v>
      </c>
    </row>
    <row r="47" spans="1:15" customFormat="1" ht="25.5" customHeight="1" x14ac:dyDescent="0.25">
      <c r="A47" s="44">
        <v>213</v>
      </c>
      <c r="B47" s="41" t="s">
        <v>92</v>
      </c>
      <c r="C47" s="136"/>
      <c r="D47" s="136"/>
      <c r="E47" s="136"/>
      <c r="F47" s="136"/>
      <c r="G47" s="136"/>
      <c r="H47" s="136"/>
      <c r="I47" s="136"/>
      <c r="J47" s="136"/>
      <c r="K47" s="136"/>
      <c r="L47" s="136"/>
      <c r="M47" s="137">
        <f t="shared" si="2"/>
        <v>0</v>
      </c>
      <c r="N47" s="135"/>
      <c r="O47">
        <v>230</v>
      </c>
    </row>
    <row r="48" spans="1:15" customFormat="1" ht="34.5" customHeight="1" x14ac:dyDescent="0.25">
      <c r="A48" s="44">
        <v>214</v>
      </c>
      <c r="B48" s="41" t="s">
        <v>93</v>
      </c>
      <c r="C48" s="136">
        <v>27000</v>
      </c>
      <c r="D48" s="136"/>
      <c r="E48" s="136"/>
      <c r="F48" s="136"/>
      <c r="G48" s="136">
        <v>35000</v>
      </c>
      <c r="H48" s="136"/>
      <c r="I48" s="136"/>
      <c r="J48" s="136"/>
      <c r="K48" s="136"/>
      <c r="L48" s="136"/>
      <c r="M48" s="137">
        <f t="shared" si="2"/>
        <v>62000</v>
      </c>
      <c r="N48" s="135"/>
    </row>
    <row r="49" spans="1:15" customFormat="1" ht="25.5" customHeight="1" x14ac:dyDescent="0.25">
      <c r="A49" s="44">
        <v>215</v>
      </c>
      <c r="B49" s="41" t="s">
        <v>94</v>
      </c>
      <c r="C49" s="136">
        <v>80955</v>
      </c>
      <c r="D49" s="136"/>
      <c r="E49" s="136"/>
      <c r="F49" s="136"/>
      <c r="G49" s="136">
        <v>65000</v>
      </c>
      <c r="H49" s="136"/>
      <c r="I49" s="136"/>
      <c r="J49" s="136"/>
      <c r="K49" s="136"/>
      <c r="L49" s="136"/>
      <c r="M49" s="137">
        <f t="shared" si="2"/>
        <v>145955</v>
      </c>
      <c r="N49" s="135"/>
      <c r="O49">
        <v>301</v>
      </c>
    </row>
    <row r="50" spans="1:15" customFormat="1" ht="25.5" customHeight="1" x14ac:dyDescent="0.25">
      <c r="A50" s="44">
        <v>216</v>
      </c>
      <c r="B50" s="41" t="s">
        <v>95</v>
      </c>
      <c r="C50" s="136">
        <v>25000</v>
      </c>
      <c r="D50" s="136"/>
      <c r="E50" s="136"/>
      <c r="F50" s="136"/>
      <c r="G50" s="136">
        <v>25000</v>
      </c>
      <c r="H50" s="136"/>
      <c r="I50" s="136"/>
      <c r="J50" s="136"/>
      <c r="K50" s="136"/>
      <c r="L50" s="136"/>
      <c r="M50" s="137">
        <f t="shared" si="2"/>
        <v>50000</v>
      </c>
      <c r="N50" s="135"/>
      <c r="O50">
        <v>302</v>
      </c>
    </row>
    <row r="51" spans="1:15" customFormat="1" ht="25.5" customHeight="1" x14ac:dyDescent="0.25">
      <c r="A51" s="44">
        <v>217</v>
      </c>
      <c r="B51" s="41" t="s">
        <v>96</v>
      </c>
      <c r="C51" s="136"/>
      <c r="D51" s="136"/>
      <c r="E51" s="136"/>
      <c r="F51" s="136"/>
      <c r="G51" s="136">
        <v>100000</v>
      </c>
      <c r="H51" s="136"/>
      <c r="I51" s="136"/>
      <c r="J51" s="136"/>
      <c r="K51" s="136"/>
      <c r="L51" s="136"/>
      <c r="M51" s="137">
        <f t="shared" si="2"/>
        <v>100000</v>
      </c>
      <c r="N51" s="135"/>
      <c r="O51">
        <v>303</v>
      </c>
    </row>
    <row r="52" spans="1:15" customFormat="1" ht="29.45" customHeight="1" x14ac:dyDescent="0.25">
      <c r="A52" s="44">
        <v>218</v>
      </c>
      <c r="B52" s="41" t="s">
        <v>97</v>
      </c>
      <c r="C52" s="136">
        <v>17000</v>
      </c>
      <c r="D52" s="136"/>
      <c r="E52" s="136"/>
      <c r="F52" s="136"/>
      <c r="G52" s="136">
        <v>26000</v>
      </c>
      <c r="H52" s="136"/>
      <c r="I52" s="136"/>
      <c r="J52" s="136"/>
      <c r="K52" s="136"/>
      <c r="L52" s="136"/>
      <c r="M52" s="137">
        <f t="shared" si="2"/>
        <v>43000</v>
      </c>
      <c r="N52" s="135"/>
      <c r="O52">
        <v>304</v>
      </c>
    </row>
    <row r="53" spans="1:15" customFormat="1" ht="25.5" customHeight="1" x14ac:dyDescent="0.25">
      <c r="A53" s="38">
        <v>2200</v>
      </c>
      <c r="B53" s="39" t="s">
        <v>98</v>
      </c>
      <c r="C53" s="134">
        <f t="shared" ref="C53:N53" si="11">SUM(C54:C56)</f>
        <v>53000</v>
      </c>
      <c r="D53" s="134">
        <f>SUM(D54:D56)</f>
        <v>0</v>
      </c>
      <c r="E53" s="134">
        <f t="shared" si="11"/>
        <v>0</v>
      </c>
      <c r="F53" s="134">
        <f t="shared" si="11"/>
        <v>0</v>
      </c>
      <c r="G53" s="134">
        <f t="shared" si="11"/>
        <v>0</v>
      </c>
      <c r="H53" s="134">
        <f t="shared" si="11"/>
        <v>0</v>
      </c>
      <c r="I53" s="134">
        <f t="shared" si="11"/>
        <v>0</v>
      </c>
      <c r="J53" s="134">
        <f t="shared" si="11"/>
        <v>0</v>
      </c>
      <c r="K53" s="134">
        <f t="shared" si="11"/>
        <v>0</v>
      </c>
      <c r="L53" s="134">
        <f t="shared" si="11"/>
        <v>0</v>
      </c>
      <c r="M53" s="134">
        <f t="shared" si="2"/>
        <v>53000</v>
      </c>
      <c r="N53" s="140">
        <f t="shared" si="11"/>
        <v>0</v>
      </c>
      <c r="O53">
        <v>305</v>
      </c>
    </row>
    <row r="54" spans="1:15" customFormat="1" ht="25.5" customHeight="1" x14ac:dyDescent="0.25">
      <c r="A54" s="44">
        <v>221</v>
      </c>
      <c r="B54" s="41" t="s">
        <v>99</v>
      </c>
      <c r="C54" s="136">
        <v>35000</v>
      </c>
      <c r="D54" s="136"/>
      <c r="E54" s="136"/>
      <c r="F54" s="136"/>
      <c r="G54" s="136"/>
      <c r="H54" s="136"/>
      <c r="I54" s="136"/>
      <c r="J54" s="136"/>
      <c r="K54" s="136"/>
      <c r="L54" s="136"/>
      <c r="M54" s="137">
        <f t="shared" si="2"/>
        <v>35000</v>
      </c>
      <c r="N54" s="135"/>
      <c r="O54">
        <v>306</v>
      </c>
    </row>
    <row r="55" spans="1:15" customFormat="1" ht="25.5" customHeight="1" x14ac:dyDescent="0.25">
      <c r="A55" s="44">
        <v>222</v>
      </c>
      <c r="B55" s="41" t="s">
        <v>100</v>
      </c>
      <c r="C55" s="136"/>
      <c r="D55" s="136"/>
      <c r="E55" s="136"/>
      <c r="F55" s="136"/>
      <c r="G55" s="136"/>
      <c r="H55" s="136"/>
      <c r="I55" s="136"/>
      <c r="J55" s="136"/>
      <c r="K55" s="136"/>
      <c r="L55" s="136"/>
      <c r="M55" s="137">
        <f t="shared" si="2"/>
        <v>0</v>
      </c>
      <c r="N55" s="135"/>
      <c r="O55">
        <v>307</v>
      </c>
    </row>
    <row r="56" spans="1:15" customFormat="1" ht="25.5" customHeight="1" x14ac:dyDescent="0.25">
      <c r="A56" s="44">
        <v>223</v>
      </c>
      <c r="B56" s="41" t="s">
        <v>101</v>
      </c>
      <c r="C56" s="136">
        <v>18000</v>
      </c>
      <c r="D56" s="136"/>
      <c r="E56" s="136"/>
      <c r="F56" s="136"/>
      <c r="G56" s="136"/>
      <c r="H56" s="136"/>
      <c r="I56" s="136"/>
      <c r="J56" s="136"/>
      <c r="K56" s="136"/>
      <c r="L56" s="136"/>
      <c r="M56" s="137">
        <f t="shared" si="2"/>
        <v>18000</v>
      </c>
      <c r="N56" s="135"/>
      <c r="O56">
        <v>308</v>
      </c>
    </row>
    <row r="57" spans="1:15" customFormat="1" ht="30" x14ac:dyDescent="0.25">
      <c r="A57" s="38">
        <v>2300</v>
      </c>
      <c r="B57" s="39" t="s">
        <v>102</v>
      </c>
      <c r="C57" s="134">
        <f t="shared" ref="C57:N57" si="12">SUM(C58:C66)</f>
        <v>36000</v>
      </c>
      <c r="D57" s="134">
        <f>SUM(D58:D66)</f>
        <v>0</v>
      </c>
      <c r="E57" s="134">
        <f t="shared" si="12"/>
        <v>0</v>
      </c>
      <c r="F57" s="134">
        <f t="shared" si="12"/>
        <v>0</v>
      </c>
      <c r="G57" s="134">
        <f t="shared" si="12"/>
        <v>0</v>
      </c>
      <c r="H57" s="134">
        <f t="shared" si="12"/>
        <v>0</v>
      </c>
      <c r="I57" s="134">
        <f t="shared" si="12"/>
        <v>0</v>
      </c>
      <c r="J57" s="134">
        <f t="shared" si="12"/>
        <v>0</v>
      </c>
      <c r="K57" s="134">
        <f t="shared" si="12"/>
        <v>0</v>
      </c>
      <c r="L57" s="134">
        <f t="shared" si="12"/>
        <v>0</v>
      </c>
      <c r="M57" s="134">
        <f t="shared" si="2"/>
        <v>36000</v>
      </c>
      <c r="N57" s="140">
        <f t="shared" si="12"/>
        <v>0</v>
      </c>
      <c r="O57">
        <v>309</v>
      </c>
    </row>
    <row r="58" spans="1:15" customFormat="1" ht="25.5" x14ac:dyDescent="0.25">
      <c r="A58" s="44">
        <v>231</v>
      </c>
      <c r="B58" s="41" t="s">
        <v>103</v>
      </c>
      <c r="C58" s="136"/>
      <c r="D58" s="136"/>
      <c r="E58" s="136"/>
      <c r="F58" s="136"/>
      <c r="G58" s="136"/>
      <c r="H58" s="136"/>
      <c r="I58" s="136"/>
      <c r="J58" s="136"/>
      <c r="K58" s="136"/>
      <c r="L58" s="136"/>
      <c r="M58" s="137">
        <f t="shared" si="2"/>
        <v>0</v>
      </c>
      <c r="N58" s="135"/>
      <c r="O58">
        <v>310</v>
      </c>
    </row>
    <row r="59" spans="1:15" customFormat="1" ht="25.5" customHeight="1" x14ac:dyDescent="0.25">
      <c r="A59" s="44">
        <v>232</v>
      </c>
      <c r="B59" s="41" t="s">
        <v>104</v>
      </c>
      <c r="C59" s="136"/>
      <c r="D59" s="136"/>
      <c r="E59" s="136"/>
      <c r="F59" s="136"/>
      <c r="G59" s="136"/>
      <c r="H59" s="136"/>
      <c r="I59" s="136"/>
      <c r="J59" s="136"/>
      <c r="K59" s="136"/>
      <c r="L59" s="136"/>
      <c r="M59" s="137">
        <f t="shared" si="2"/>
        <v>0</v>
      </c>
      <c r="N59" s="135"/>
      <c r="O59">
        <v>311</v>
      </c>
    </row>
    <row r="60" spans="1:15" customFormat="1" ht="25.5" x14ac:dyDescent="0.25">
      <c r="A60" s="44">
        <v>233</v>
      </c>
      <c r="B60" s="41" t="s">
        <v>105</v>
      </c>
      <c r="C60" s="136"/>
      <c r="D60" s="136"/>
      <c r="E60" s="136"/>
      <c r="F60" s="136"/>
      <c r="G60" s="136"/>
      <c r="H60" s="136"/>
      <c r="I60" s="136"/>
      <c r="J60" s="136"/>
      <c r="K60" s="136"/>
      <c r="L60" s="136"/>
      <c r="M60" s="137">
        <f t="shared" si="2"/>
        <v>0</v>
      </c>
      <c r="N60" s="135"/>
      <c r="O60">
        <v>312</v>
      </c>
    </row>
    <row r="61" spans="1:15" customFormat="1" ht="25.5" x14ac:dyDescent="0.25">
      <c r="A61" s="44">
        <v>234</v>
      </c>
      <c r="B61" s="41" t="s">
        <v>106</v>
      </c>
      <c r="C61" s="136">
        <v>36000</v>
      </c>
      <c r="D61" s="136"/>
      <c r="E61" s="136"/>
      <c r="F61" s="136"/>
      <c r="G61" s="136"/>
      <c r="H61" s="136"/>
      <c r="I61" s="136"/>
      <c r="J61" s="136"/>
      <c r="K61" s="136"/>
      <c r="L61" s="136"/>
      <c r="M61" s="137">
        <f t="shared" si="2"/>
        <v>36000</v>
      </c>
      <c r="N61" s="135"/>
      <c r="O61">
        <v>313</v>
      </c>
    </row>
    <row r="62" spans="1:15" customFormat="1" ht="25.5" x14ac:dyDescent="0.25">
      <c r="A62" s="44">
        <v>235</v>
      </c>
      <c r="B62" s="41" t="s">
        <v>107</v>
      </c>
      <c r="C62" s="136"/>
      <c r="D62" s="136"/>
      <c r="E62" s="136"/>
      <c r="F62" s="136"/>
      <c r="G62" s="136"/>
      <c r="H62" s="136"/>
      <c r="I62" s="136"/>
      <c r="J62" s="136"/>
      <c r="K62" s="136"/>
      <c r="L62" s="136"/>
      <c r="M62" s="137">
        <f t="shared" si="2"/>
        <v>0</v>
      </c>
      <c r="N62" s="135"/>
      <c r="O62">
        <v>314</v>
      </c>
    </row>
    <row r="63" spans="1:15" customFormat="1" ht="25.5" x14ac:dyDescent="0.25">
      <c r="A63" s="44">
        <v>236</v>
      </c>
      <c r="B63" s="41" t="s">
        <v>108</v>
      </c>
      <c r="C63" s="136"/>
      <c r="D63" s="136"/>
      <c r="E63" s="136"/>
      <c r="F63" s="136"/>
      <c r="G63" s="136"/>
      <c r="H63" s="136"/>
      <c r="I63" s="136"/>
      <c r="J63" s="136"/>
      <c r="K63" s="136"/>
      <c r="L63" s="136"/>
      <c r="M63" s="137">
        <f t="shared" si="2"/>
        <v>0</v>
      </c>
      <c r="N63" s="135"/>
      <c r="O63">
        <v>315</v>
      </c>
    </row>
    <row r="64" spans="1:15" customFormat="1" ht="25.5" x14ac:dyDescent="0.25">
      <c r="A64" s="44">
        <v>237</v>
      </c>
      <c r="B64" s="41" t="s">
        <v>109</v>
      </c>
      <c r="C64" s="136"/>
      <c r="D64" s="136"/>
      <c r="E64" s="136"/>
      <c r="F64" s="136"/>
      <c r="G64" s="136"/>
      <c r="H64" s="136"/>
      <c r="I64" s="136"/>
      <c r="J64" s="136"/>
      <c r="K64" s="136"/>
      <c r="L64" s="136"/>
      <c r="M64" s="137">
        <f t="shared" si="2"/>
        <v>0</v>
      </c>
      <c r="N64" s="135"/>
      <c r="O64">
        <v>316</v>
      </c>
    </row>
    <row r="65" spans="1:15" customFormat="1" ht="25.5" customHeight="1" x14ac:dyDescent="0.25">
      <c r="A65" s="44">
        <v>238</v>
      </c>
      <c r="B65" s="41" t="s">
        <v>110</v>
      </c>
      <c r="C65" s="136"/>
      <c r="D65" s="136"/>
      <c r="E65" s="136"/>
      <c r="F65" s="136"/>
      <c r="G65" s="136"/>
      <c r="H65" s="136"/>
      <c r="I65" s="136"/>
      <c r="J65" s="136"/>
      <c r="K65" s="136"/>
      <c r="L65" s="136"/>
      <c r="M65" s="137">
        <f t="shared" si="2"/>
        <v>0</v>
      </c>
      <c r="N65" s="135"/>
      <c r="O65">
        <v>317</v>
      </c>
    </row>
    <row r="66" spans="1:15" customFormat="1" ht="25.5" customHeight="1" x14ac:dyDescent="0.25">
      <c r="A66" s="44">
        <v>239</v>
      </c>
      <c r="B66" s="41" t="s">
        <v>111</v>
      </c>
      <c r="C66" s="136"/>
      <c r="D66" s="136"/>
      <c r="E66" s="136"/>
      <c r="F66" s="136"/>
      <c r="G66" s="136"/>
      <c r="H66" s="136"/>
      <c r="I66" s="136"/>
      <c r="J66" s="136"/>
      <c r="K66" s="136"/>
      <c r="L66" s="136"/>
      <c r="M66" s="137">
        <f t="shared" si="2"/>
        <v>0</v>
      </c>
      <c r="N66" s="135"/>
      <c r="O66">
        <v>399</v>
      </c>
    </row>
    <row r="67" spans="1:15" customFormat="1" ht="30" x14ac:dyDescent="0.25">
      <c r="A67" s="38">
        <v>2400</v>
      </c>
      <c r="B67" s="39" t="s">
        <v>112</v>
      </c>
      <c r="C67" s="134">
        <f t="shared" ref="C67:N67" si="13">SUM(C68:C76)</f>
        <v>33700</v>
      </c>
      <c r="D67" s="134">
        <f>SUM(D68:D76)</f>
        <v>0</v>
      </c>
      <c r="E67" s="134">
        <f t="shared" si="13"/>
        <v>0</v>
      </c>
      <c r="F67" s="134">
        <f t="shared" si="13"/>
        <v>0</v>
      </c>
      <c r="G67" s="134">
        <f t="shared" si="13"/>
        <v>0</v>
      </c>
      <c r="H67" s="134">
        <f t="shared" si="13"/>
        <v>0</v>
      </c>
      <c r="I67" s="134">
        <f t="shared" si="13"/>
        <v>0</v>
      </c>
      <c r="J67" s="134">
        <f t="shared" si="13"/>
        <v>0</v>
      </c>
      <c r="K67" s="134">
        <f t="shared" si="13"/>
        <v>0</v>
      </c>
      <c r="L67" s="134">
        <f t="shared" si="13"/>
        <v>0</v>
      </c>
      <c r="M67" s="134">
        <f t="shared" si="2"/>
        <v>33700</v>
      </c>
      <c r="N67" s="140">
        <f t="shared" si="13"/>
        <v>0</v>
      </c>
    </row>
    <row r="68" spans="1:15" customFormat="1" ht="25.5" customHeight="1" x14ac:dyDescent="0.25">
      <c r="A68" s="44">
        <v>241</v>
      </c>
      <c r="B68" s="41" t="s">
        <v>113</v>
      </c>
      <c r="C68" s="136"/>
      <c r="D68" s="136"/>
      <c r="E68" s="136"/>
      <c r="F68" s="136"/>
      <c r="G68" s="136"/>
      <c r="H68" s="136"/>
      <c r="I68" s="136"/>
      <c r="J68" s="136"/>
      <c r="K68" s="136"/>
      <c r="L68" s="136"/>
      <c r="M68" s="137">
        <f t="shared" si="2"/>
        <v>0</v>
      </c>
      <c r="N68" s="135"/>
      <c r="O68">
        <v>401</v>
      </c>
    </row>
    <row r="69" spans="1:15" customFormat="1" ht="25.5" customHeight="1" x14ac:dyDescent="0.25">
      <c r="A69" s="44">
        <v>242</v>
      </c>
      <c r="B69" s="41" t="s">
        <v>114</v>
      </c>
      <c r="C69" s="136">
        <v>5000</v>
      </c>
      <c r="D69" s="136"/>
      <c r="E69" s="136"/>
      <c r="F69" s="136"/>
      <c r="G69" s="136"/>
      <c r="H69" s="136"/>
      <c r="I69" s="136"/>
      <c r="J69" s="136"/>
      <c r="K69" s="136"/>
      <c r="L69" s="136"/>
      <c r="M69" s="137">
        <f t="shared" si="2"/>
        <v>5000</v>
      </c>
      <c r="N69" s="135"/>
      <c r="O69">
        <v>402</v>
      </c>
    </row>
    <row r="70" spans="1:15" customFormat="1" ht="25.5" customHeight="1" x14ac:dyDescent="0.25">
      <c r="A70" s="44">
        <v>243</v>
      </c>
      <c r="B70" s="41" t="s">
        <v>115</v>
      </c>
      <c r="C70" s="136">
        <v>4000</v>
      </c>
      <c r="D70" s="136"/>
      <c r="E70" s="136"/>
      <c r="F70" s="136"/>
      <c r="G70" s="136"/>
      <c r="H70" s="136"/>
      <c r="I70" s="136"/>
      <c r="J70" s="136"/>
      <c r="K70" s="136"/>
      <c r="L70" s="136"/>
      <c r="M70" s="137">
        <f t="shared" si="2"/>
        <v>4000</v>
      </c>
      <c r="N70" s="135"/>
      <c r="O70">
        <v>403</v>
      </c>
    </row>
    <row r="71" spans="1:15" customFormat="1" ht="25.5" customHeight="1" x14ac:dyDescent="0.25">
      <c r="A71" s="44">
        <v>244</v>
      </c>
      <c r="B71" s="41" t="s">
        <v>116</v>
      </c>
      <c r="C71" s="136">
        <v>5600</v>
      </c>
      <c r="D71" s="136"/>
      <c r="E71" s="136"/>
      <c r="F71" s="136"/>
      <c r="G71" s="136"/>
      <c r="H71" s="136"/>
      <c r="I71" s="136"/>
      <c r="J71" s="136"/>
      <c r="K71" s="136"/>
      <c r="L71" s="136"/>
      <c r="M71" s="137">
        <f t="shared" ref="M71:M134" si="14">SUM(C71:L71)</f>
        <v>5600</v>
      </c>
      <c r="N71" s="135"/>
      <c r="O71">
        <v>404</v>
      </c>
    </row>
    <row r="72" spans="1:15" customFormat="1" ht="25.5" customHeight="1" x14ac:dyDescent="0.25">
      <c r="A72" s="44">
        <v>245</v>
      </c>
      <c r="B72" s="41" t="s">
        <v>117</v>
      </c>
      <c r="C72" s="136">
        <v>700</v>
      </c>
      <c r="D72" s="136"/>
      <c r="E72" s="136"/>
      <c r="F72" s="136"/>
      <c r="G72" s="136"/>
      <c r="H72" s="136"/>
      <c r="I72" s="136"/>
      <c r="J72" s="136"/>
      <c r="K72" s="136"/>
      <c r="L72" s="136"/>
      <c r="M72" s="137">
        <f t="shared" si="14"/>
        <v>700</v>
      </c>
      <c r="N72" s="135"/>
      <c r="O72">
        <v>405</v>
      </c>
    </row>
    <row r="73" spans="1:15" customFormat="1" ht="25.5" customHeight="1" x14ac:dyDescent="0.25">
      <c r="A73" s="44">
        <v>246</v>
      </c>
      <c r="B73" s="41" t="s">
        <v>118</v>
      </c>
      <c r="C73" s="136">
        <v>7500</v>
      </c>
      <c r="D73" s="136"/>
      <c r="E73" s="136"/>
      <c r="F73" s="136"/>
      <c r="G73" s="136"/>
      <c r="H73" s="136"/>
      <c r="I73" s="136"/>
      <c r="J73" s="136"/>
      <c r="K73" s="136"/>
      <c r="L73" s="136"/>
      <c r="M73" s="137">
        <f t="shared" si="14"/>
        <v>7500</v>
      </c>
      <c r="N73" s="135"/>
      <c r="O73">
        <v>406</v>
      </c>
    </row>
    <row r="74" spans="1:15" customFormat="1" ht="25.5" customHeight="1" x14ac:dyDescent="0.25">
      <c r="A74" s="44">
        <v>247</v>
      </c>
      <c r="B74" s="41" t="s">
        <v>119</v>
      </c>
      <c r="C74" s="136">
        <v>5000</v>
      </c>
      <c r="D74" s="136"/>
      <c r="E74" s="136"/>
      <c r="F74" s="136"/>
      <c r="G74" s="136"/>
      <c r="H74" s="136"/>
      <c r="I74" s="136"/>
      <c r="J74" s="136"/>
      <c r="K74" s="136"/>
      <c r="L74" s="136"/>
      <c r="M74" s="137">
        <f t="shared" si="14"/>
        <v>5000</v>
      </c>
      <c r="N74" s="135"/>
      <c r="O74">
        <v>407</v>
      </c>
    </row>
    <row r="75" spans="1:15" customFormat="1" ht="25.5" customHeight="1" x14ac:dyDescent="0.25">
      <c r="A75" s="44">
        <v>248</v>
      </c>
      <c r="B75" s="41" t="s">
        <v>120</v>
      </c>
      <c r="C75" s="136">
        <v>5000</v>
      </c>
      <c r="D75" s="136"/>
      <c r="E75" s="136"/>
      <c r="F75" s="136"/>
      <c r="G75" s="136"/>
      <c r="H75" s="136"/>
      <c r="I75" s="136"/>
      <c r="J75" s="136"/>
      <c r="K75" s="136"/>
      <c r="L75" s="136"/>
      <c r="M75" s="137">
        <f t="shared" si="14"/>
        <v>5000</v>
      </c>
      <c r="N75" s="135"/>
      <c r="O75">
        <v>499</v>
      </c>
    </row>
    <row r="76" spans="1:15" customFormat="1" ht="25.5" customHeight="1" x14ac:dyDescent="0.25">
      <c r="A76" s="44">
        <v>249</v>
      </c>
      <c r="B76" s="41" t="s">
        <v>121</v>
      </c>
      <c r="C76" s="136">
        <v>900</v>
      </c>
      <c r="D76" s="136"/>
      <c r="E76" s="136"/>
      <c r="F76" s="136"/>
      <c r="G76" s="136"/>
      <c r="H76" s="136"/>
      <c r="I76" s="136"/>
      <c r="J76" s="136"/>
      <c r="K76" s="136"/>
      <c r="L76" s="136"/>
      <c r="M76" s="137">
        <f t="shared" si="14"/>
        <v>900</v>
      </c>
      <c r="N76" s="135"/>
    </row>
    <row r="77" spans="1:15" customFormat="1" ht="25.5" customHeight="1" x14ac:dyDescent="0.25">
      <c r="A77" s="38">
        <v>2500</v>
      </c>
      <c r="B77" s="39" t="s">
        <v>122</v>
      </c>
      <c r="C77" s="134">
        <f t="shared" ref="C77:N77" si="15">SUM(C78:C84)</f>
        <v>102000</v>
      </c>
      <c r="D77" s="134">
        <f>SUM(D78:D84)</f>
        <v>0</v>
      </c>
      <c r="E77" s="134">
        <f t="shared" si="15"/>
        <v>0</v>
      </c>
      <c r="F77" s="134">
        <f t="shared" si="15"/>
        <v>0</v>
      </c>
      <c r="G77" s="134">
        <f t="shared" si="15"/>
        <v>0</v>
      </c>
      <c r="H77" s="134">
        <f t="shared" si="15"/>
        <v>0</v>
      </c>
      <c r="I77" s="134">
        <f t="shared" si="15"/>
        <v>0</v>
      </c>
      <c r="J77" s="134">
        <f t="shared" si="15"/>
        <v>0</v>
      </c>
      <c r="K77" s="134">
        <f t="shared" si="15"/>
        <v>0</v>
      </c>
      <c r="L77" s="134">
        <f t="shared" si="15"/>
        <v>0</v>
      </c>
      <c r="M77" s="134">
        <f t="shared" si="14"/>
        <v>102000</v>
      </c>
      <c r="N77" s="140">
        <f t="shared" si="15"/>
        <v>0</v>
      </c>
      <c r="O77">
        <v>501</v>
      </c>
    </row>
    <row r="78" spans="1:15" customFormat="1" ht="25.5" customHeight="1" x14ac:dyDescent="0.25">
      <c r="A78" s="44">
        <v>251</v>
      </c>
      <c r="B78" s="41" t="s">
        <v>123</v>
      </c>
      <c r="C78" s="136"/>
      <c r="D78" s="136"/>
      <c r="E78" s="136"/>
      <c r="F78" s="136"/>
      <c r="G78" s="136"/>
      <c r="H78" s="136"/>
      <c r="I78" s="136"/>
      <c r="J78" s="136"/>
      <c r="K78" s="136"/>
      <c r="L78" s="136"/>
      <c r="M78" s="137">
        <f t="shared" si="14"/>
        <v>0</v>
      </c>
      <c r="N78" s="135"/>
      <c r="O78">
        <v>502</v>
      </c>
    </row>
    <row r="79" spans="1:15" customFormat="1" ht="25.5" customHeight="1" x14ac:dyDescent="0.25">
      <c r="A79" s="44">
        <v>252</v>
      </c>
      <c r="B79" s="41" t="s">
        <v>124</v>
      </c>
      <c r="C79" s="136">
        <v>20000</v>
      </c>
      <c r="D79" s="136"/>
      <c r="E79" s="136"/>
      <c r="F79" s="136"/>
      <c r="G79" s="136"/>
      <c r="H79" s="136"/>
      <c r="I79" s="136"/>
      <c r="J79" s="136"/>
      <c r="K79" s="136"/>
      <c r="L79" s="136"/>
      <c r="M79" s="137">
        <f t="shared" si="14"/>
        <v>20000</v>
      </c>
      <c r="N79" s="135"/>
      <c r="O79">
        <v>503</v>
      </c>
    </row>
    <row r="80" spans="1:15" customFormat="1" ht="25.5" customHeight="1" x14ac:dyDescent="0.25">
      <c r="A80" s="44">
        <v>253</v>
      </c>
      <c r="B80" s="41" t="s">
        <v>125</v>
      </c>
      <c r="C80" s="136">
        <v>70000</v>
      </c>
      <c r="D80" s="136"/>
      <c r="E80" s="136"/>
      <c r="F80" s="136"/>
      <c r="G80" s="136"/>
      <c r="H80" s="136"/>
      <c r="I80" s="136"/>
      <c r="J80" s="136"/>
      <c r="K80" s="136"/>
      <c r="L80" s="136"/>
      <c r="M80" s="137">
        <f t="shared" si="14"/>
        <v>70000</v>
      </c>
      <c r="N80" s="135"/>
      <c r="O80">
        <v>599</v>
      </c>
    </row>
    <row r="81" spans="1:15" customFormat="1" ht="25.5" customHeight="1" x14ac:dyDescent="0.25">
      <c r="A81" s="44">
        <v>254</v>
      </c>
      <c r="B81" s="41" t="s">
        <v>126</v>
      </c>
      <c r="C81" s="136">
        <v>12000</v>
      </c>
      <c r="D81" s="136"/>
      <c r="E81" s="136"/>
      <c r="F81" s="136"/>
      <c r="G81" s="136"/>
      <c r="H81" s="136"/>
      <c r="I81" s="136"/>
      <c r="J81" s="136"/>
      <c r="K81" s="136"/>
      <c r="L81" s="136"/>
      <c r="M81" s="137">
        <f t="shared" si="14"/>
        <v>12000</v>
      </c>
      <c r="N81" s="135"/>
    </row>
    <row r="82" spans="1:15" customFormat="1" ht="25.5" customHeight="1" x14ac:dyDescent="0.25">
      <c r="A82" s="44">
        <v>255</v>
      </c>
      <c r="B82" s="41" t="s">
        <v>127</v>
      </c>
      <c r="C82" s="136"/>
      <c r="D82" s="136"/>
      <c r="E82" s="136"/>
      <c r="F82" s="136"/>
      <c r="G82" s="136"/>
      <c r="H82" s="136"/>
      <c r="I82" s="136"/>
      <c r="J82" s="136"/>
      <c r="K82" s="136"/>
      <c r="L82" s="136"/>
      <c r="M82" s="137">
        <f t="shared" si="14"/>
        <v>0</v>
      </c>
      <c r="N82" s="135"/>
      <c r="O82">
        <v>901</v>
      </c>
    </row>
    <row r="83" spans="1:15" customFormat="1" ht="25.5" customHeight="1" x14ac:dyDescent="0.25">
      <c r="A83" s="44">
        <v>256</v>
      </c>
      <c r="B83" s="41" t="s">
        <v>128</v>
      </c>
      <c r="C83" s="136"/>
      <c r="D83" s="136"/>
      <c r="E83" s="136"/>
      <c r="F83" s="136"/>
      <c r="G83" s="136"/>
      <c r="H83" s="136"/>
      <c r="I83" s="136"/>
      <c r="J83" s="136"/>
      <c r="K83" s="136"/>
      <c r="L83" s="136"/>
      <c r="M83" s="137">
        <f t="shared" si="14"/>
        <v>0</v>
      </c>
      <c r="N83" s="135"/>
      <c r="O83">
        <v>902</v>
      </c>
    </row>
    <row r="84" spans="1:15" customFormat="1" ht="25.5" customHeight="1" x14ac:dyDescent="0.25">
      <c r="A84" s="44">
        <v>259</v>
      </c>
      <c r="B84" s="41" t="s">
        <v>129</v>
      </c>
      <c r="C84" s="136"/>
      <c r="D84" s="136"/>
      <c r="E84" s="136"/>
      <c r="F84" s="136"/>
      <c r="G84" s="136"/>
      <c r="H84" s="136"/>
      <c r="I84" s="136"/>
      <c r="J84" s="136"/>
      <c r="K84" s="136"/>
      <c r="L84" s="136"/>
      <c r="M84" s="137">
        <f t="shared" si="14"/>
        <v>0</v>
      </c>
      <c r="N84" s="135"/>
      <c r="O84">
        <v>903</v>
      </c>
    </row>
    <row r="85" spans="1:15" customFormat="1" ht="25.5" customHeight="1" x14ac:dyDescent="0.25">
      <c r="A85" s="38">
        <v>2600</v>
      </c>
      <c r="B85" s="39" t="s">
        <v>130</v>
      </c>
      <c r="C85" s="134">
        <f t="shared" ref="C85:N85" si="16">SUM(C86:C87)</f>
        <v>0</v>
      </c>
      <c r="D85" s="134">
        <f>SUM(D86:D87)</f>
        <v>0</v>
      </c>
      <c r="E85" s="134">
        <f t="shared" si="16"/>
        <v>0</v>
      </c>
      <c r="F85" s="134">
        <f t="shared" si="16"/>
        <v>0</v>
      </c>
      <c r="G85" s="134">
        <f t="shared" si="16"/>
        <v>950000</v>
      </c>
      <c r="H85" s="134">
        <f t="shared" si="16"/>
        <v>0</v>
      </c>
      <c r="I85" s="134">
        <f t="shared" si="16"/>
        <v>0</v>
      </c>
      <c r="J85" s="134">
        <f t="shared" si="16"/>
        <v>600000</v>
      </c>
      <c r="K85" s="134">
        <f t="shared" si="16"/>
        <v>0</v>
      </c>
      <c r="L85" s="134">
        <f t="shared" si="16"/>
        <v>0</v>
      </c>
      <c r="M85" s="134">
        <f t="shared" si="14"/>
        <v>1550000</v>
      </c>
      <c r="N85" s="140">
        <f t="shared" si="16"/>
        <v>0</v>
      </c>
      <c r="O85">
        <v>904</v>
      </c>
    </row>
    <row r="86" spans="1:15" customFormat="1" ht="25.5" customHeight="1" x14ac:dyDescent="0.25">
      <c r="A86" s="44">
        <v>261</v>
      </c>
      <c r="B86" s="41" t="s">
        <v>131</v>
      </c>
      <c r="C86" s="136"/>
      <c r="D86" s="136"/>
      <c r="E86" s="136"/>
      <c r="F86" s="136"/>
      <c r="G86" s="136">
        <v>950000</v>
      </c>
      <c r="H86" s="136"/>
      <c r="I86" s="136"/>
      <c r="J86" s="136">
        <v>600000</v>
      </c>
      <c r="K86" s="136"/>
      <c r="L86" s="136"/>
      <c r="M86" s="137">
        <f t="shared" si="14"/>
        <v>1550000</v>
      </c>
      <c r="N86" s="135"/>
      <c r="O86">
        <v>999</v>
      </c>
    </row>
    <row r="87" spans="1:15" customFormat="1" ht="25.5" customHeight="1" x14ac:dyDescent="0.25">
      <c r="A87" s="44">
        <v>262</v>
      </c>
      <c r="B87" s="41" t="s">
        <v>132</v>
      </c>
      <c r="C87" s="136"/>
      <c r="D87" s="136"/>
      <c r="E87" s="136"/>
      <c r="F87" s="136"/>
      <c r="G87" s="136"/>
      <c r="H87" s="136"/>
      <c r="I87" s="136"/>
      <c r="J87" s="136"/>
      <c r="K87" s="136"/>
      <c r="L87" s="136"/>
      <c r="M87" s="137">
        <f t="shared" si="14"/>
        <v>0</v>
      </c>
      <c r="N87" s="135"/>
    </row>
    <row r="88" spans="1:15" customFormat="1" ht="30" x14ac:dyDescent="0.25">
      <c r="A88" s="38">
        <v>2700</v>
      </c>
      <c r="B88" s="39" t="s">
        <v>133</v>
      </c>
      <c r="C88" s="134">
        <f t="shared" ref="C88:N88" si="17">SUM(C89:C93)</f>
        <v>17000</v>
      </c>
      <c r="D88" s="134">
        <f>SUM(D89:D93)</f>
        <v>0</v>
      </c>
      <c r="E88" s="134">
        <f t="shared" si="17"/>
        <v>0</v>
      </c>
      <c r="F88" s="134">
        <f t="shared" si="17"/>
        <v>0</v>
      </c>
      <c r="G88" s="134">
        <f t="shared" si="17"/>
        <v>25000</v>
      </c>
      <c r="H88" s="134">
        <f t="shared" si="17"/>
        <v>0</v>
      </c>
      <c r="I88" s="134">
        <f t="shared" si="17"/>
        <v>0</v>
      </c>
      <c r="J88" s="134">
        <f t="shared" si="17"/>
        <v>45000</v>
      </c>
      <c r="K88" s="134">
        <f t="shared" si="17"/>
        <v>0</v>
      </c>
      <c r="L88" s="134">
        <f t="shared" si="17"/>
        <v>0</v>
      </c>
      <c r="M88" s="134">
        <f t="shared" si="14"/>
        <v>87000</v>
      </c>
      <c r="N88" s="140">
        <f t="shared" si="17"/>
        <v>0</v>
      </c>
    </row>
    <row r="89" spans="1:15" customFormat="1" ht="25.5" customHeight="1" x14ac:dyDescent="0.25">
      <c r="A89" s="44">
        <v>271</v>
      </c>
      <c r="B89" s="41" t="s">
        <v>134</v>
      </c>
      <c r="C89" s="136">
        <v>17000</v>
      </c>
      <c r="D89" s="136"/>
      <c r="E89" s="136"/>
      <c r="F89" s="136"/>
      <c r="G89" s="136"/>
      <c r="H89" s="136"/>
      <c r="I89" s="136"/>
      <c r="J89" s="136"/>
      <c r="K89" s="136"/>
      <c r="L89" s="136"/>
      <c r="M89" s="137">
        <f t="shared" si="14"/>
        <v>17000</v>
      </c>
      <c r="N89" s="135"/>
    </row>
    <row r="90" spans="1:15" customFormat="1" ht="25.5" customHeight="1" x14ac:dyDescent="0.25">
      <c r="A90" s="44">
        <v>272</v>
      </c>
      <c r="B90" s="41" t="s">
        <v>135</v>
      </c>
      <c r="C90" s="136"/>
      <c r="D90" s="136"/>
      <c r="E90" s="136"/>
      <c r="F90" s="136"/>
      <c r="G90" s="136"/>
      <c r="H90" s="136"/>
      <c r="I90" s="136"/>
      <c r="J90" s="136">
        <v>45000</v>
      </c>
      <c r="K90" s="136"/>
      <c r="L90" s="136"/>
      <c r="M90" s="137">
        <f t="shared" si="14"/>
        <v>45000</v>
      </c>
      <c r="N90" s="135"/>
    </row>
    <row r="91" spans="1:15" customFormat="1" ht="25.5" customHeight="1" x14ac:dyDescent="0.25">
      <c r="A91" s="44">
        <v>273</v>
      </c>
      <c r="B91" s="41" t="s">
        <v>136</v>
      </c>
      <c r="C91" s="136"/>
      <c r="D91" s="136"/>
      <c r="E91" s="136"/>
      <c r="F91" s="136"/>
      <c r="G91" s="136">
        <v>25000</v>
      </c>
      <c r="H91" s="136"/>
      <c r="I91" s="136"/>
      <c r="J91" s="136"/>
      <c r="K91" s="136"/>
      <c r="L91" s="136"/>
      <c r="M91" s="137">
        <f t="shared" si="14"/>
        <v>25000</v>
      </c>
      <c r="N91" s="135"/>
    </row>
    <row r="92" spans="1:15" customFormat="1" ht="25.5" customHeight="1" x14ac:dyDescent="0.25">
      <c r="A92" s="44">
        <v>274</v>
      </c>
      <c r="B92" s="41" t="s">
        <v>137</v>
      </c>
      <c r="C92" s="136"/>
      <c r="D92" s="136"/>
      <c r="E92" s="136"/>
      <c r="F92" s="136"/>
      <c r="G92" s="136"/>
      <c r="H92" s="136"/>
      <c r="I92" s="136"/>
      <c r="J92" s="136"/>
      <c r="K92" s="136"/>
      <c r="L92" s="136"/>
      <c r="M92" s="137">
        <f t="shared" si="14"/>
        <v>0</v>
      </c>
      <c r="N92" s="135"/>
    </row>
    <row r="93" spans="1:15" customFormat="1" ht="25.5" customHeight="1" x14ac:dyDescent="0.25">
      <c r="A93" s="44">
        <v>275</v>
      </c>
      <c r="B93" s="41" t="s">
        <v>138</v>
      </c>
      <c r="C93" s="136"/>
      <c r="D93" s="136"/>
      <c r="E93" s="136"/>
      <c r="F93" s="136"/>
      <c r="G93" s="136"/>
      <c r="H93" s="136"/>
      <c r="I93" s="136"/>
      <c r="J93" s="136"/>
      <c r="K93" s="136"/>
      <c r="L93" s="136"/>
      <c r="M93" s="137">
        <f t="shared" si="14"/>
        <v>0</v>
      </c>
      <c r="N93" s="135"/>
    </row>
    <row r="94" spans="1:15" customFormat="1" ht="25.5" customHeight="1" x14ac:dyDescent="0.25">
      <c r="A94" s="38">
        <v>2800</v>
      </c>
      <c r="B94" s="39" t="s">
        <v>139</v>
      </c>
      <c r="C94" s="134">
        <f t="shared" ref="C94:N94" si="18">SUM(C95:C97)</f>
        <v>0</v>
      </c>
      <c r="D94" s="134">
        <f>SUM(D95:D97)</f>
        <v>0</v>
      </c>
      <c r="E94" s="134">
        <f t="shared" si="18"/>
        <v>0</v>
      </c>
      <c r="F94" s="134">
        <f t="shared" si="18"/>
        <v>0</v>
      </c>
      <c r="G94" s="134">
        <f t="shared" si="18"/>
        <v>0</v>
      </c>
      <c r="H94" s="134">
        <f t="shared" si="18"/>
        <v>0</v>
      </c>
      <c r="I94" s="134">
        <f t="shared" si="18"/>
        <v>0</v>
      </c>
      <c r="J94" s="134">
        <f t="shared" si="18"/>
        <v>0</v>
      </c>
      <c r="K94" s="134">
        <f t="shared" si="18"/>
        <v>0</v>
      </c>
      <c r="L94" s="134">
        <f t="shared" si="18"/>
        <v>0</v>
      </c>
      <c r="M94" s="134">
        <f t="shared" si="14"/>
        <v>0</v>
      </c>
      <c r="N94" s="140">
        <f t="shared" si="18"/>
        <v>0</v>
      </c>
    </row>
    <row r="95" spans="1:15" customFormat="1" ht="25.5" customHeight="1" x14ac:dyDescent="0.25">
      <c r="A95" s="44">
        <v>281</v>
      </c>
      <c r="B95" s="41" t="s">
        <v>140</v>
      </c>
      <c r="C95" s="136"/>
      <c r="D95" s="136"/>
      <c r="E95" s="136"/>
      <c r="F95" s="136"/>
      <c r="G95" s="136"/>
      <c r="H95" s="136"/>
      <c r="I95" s="136"/>
      <c r="J95" s="136"/>
      <c r="K95" s="136"/>
      <c r="L95" s="136"/>
      <c r="M95" s="137">
        <f t="shared" si="14"/>
        <v>0</v>
      </c>
      <c r="N95" s="135"/>
    </row>
    <row r="96" spans="1:15" customFormat="1" ht="25.5" customHeight="1" x14ac:dyDescent="0.25">
      <c r="A96" s="44">
        <v>282</v>
      </c>
      <c r="B96" s="41" t="s">
        <v>141</v>
      </c>
      <c r="C96" s="136"/>
      <c r="D96" s="136"/>
      <c r="E96" s="136"/>
      <c r="F96" s="136"/>
      <c r="G96" s="136"/>
      <c r="H96" s="136"/>
      <c r="I96" s="136"/>
      <c r="J96" s="136"/>
      <c r="K96" s="136"/>
      <c r="L96" s="136"/>
      <c r="M96" s="137">
        <f t="shared" si="14"/>
        <v>0</v>
      </c>
      <c r="N96" s="135"/>
    </row>
    <row r="97" spans="1:14" customFormat="1" ht="25.5" customHeight="1" x14ac:dyDescent="0.25">
      <c r="A97" s="44">
        <v>283</v>
      </c>
      <c r="B97" s="41" t="s">
        <v>142</v>
      </c>
      <c r="C97" s="136"/>
      <c r="D97" s="136"/>
      <c r="E97" s="136"/>
      <c r="F97" s="136"/>
      <c r="G97" s="136"/>
      <c r="H97" s="136"/>
      <c r="I97" s="136"/>
      <c r="J97" s="136"/>
      <c r="K97" s="136"/>
      <c r="L97" s="136"/>
      <c r="M97" s="137">
        <f t="shared" si="14"/>
        <v>0</v>
      </c>
      <c r="N97" s="135"/>
    </row>
    <row r="98" spans="1:14" customFormat="1" ht="25.5" customHeight="1" x14ac:dyDescent="0.25">
      <c r="A98" s="38">
        <v>2900</v>
      </c>
      <c r="B98" s="39" t="s">
        <v>143</v>
      </c>
      <c r="C98" s="134">
        <f t="shared" ref="C98:N98" si="19">SUM(C99:C107)</f>
        <v>247000</v>
      </c>
      <c r="D98" s="134">
        <f>SUM(D99:D107)</f>
        <v>0</v>
      </c>
      <c r="E98" s="134">
        <f t="shared" si="19"/>
        <v>0</v>
      </c>
      <c r="F98" s="134">
        <f t="shared" si="19"/>
        <v>0</v>
      </c>
      <c r="G98" s="134">
        <f t="shared" si="19"/>
        <v>53000</v>
      </c>
      <c r="H98" s="134">
        <f t="shared" si="19"/>
        <v>0</v>
      </c>
      <c r="I98" s="134">
        <f t="shared" si="19"/>
        <v>0</v>
      </c>
      <c r="J98" s="134">
        <f t="shared" si="19"/>
        <v>0</v>
      </c>
      <c r="K98" s="134">
        <f t="shared" si="19"/>
        <v>0</v>
      </c>
      <c r="L98" s="134">
        <f t="shared" si="19"/>
        <v>0</v>
      </c>
      <c r="M98" s="134">
        <f t="shared" si="14"/>
        <v>300000</v>
      </c>
      <c r="N98" s="140">
        <f t="shared" si="19"/>
        <v>0</v>
      </c>
    </row>
    <row r="99" spans="1:14" customFormat="1" ht="25.5" customHeight="1" x14ac:dyDescent="0.25">
      <c r="A99" s="44">
        <v>291</v>
      </c>
      <c r="B99" s="41" t="s">
        <v>144</v>
      </c>
      <c r="C99" s="136">
        <v>20000</v>
      </c>
      <c r="D99" s="136"/>
      <c r="E99" s="136"/>
      <c r="F99" s="136"/>
      <c r="G99" s="136"/>
      <c r="H99" s="136"/>
      <c r="I99" s="136"/>
      <c r="J99" s="136"/>
      <c r="K99" s="136"/>
      <c r="L99" s="136"/>
      <c r="M99" s="137">
        <f t="shared" si="14"/>
        <v>20000</v>
      </c>
      <c r="N99" s="135"/>
    </row>
    <row r="100" spans="1:14" customFormat="1" ht="25.5" customHeight="1" x14ac:dyDescent="0.25">
      <c r="A100" s="44">
        <v>292</v>
      </c>
      <c r="B100" s="41" t="s">
        <v>145</v>
      </c>
      <c r="C100" s="136">
        <v>32000</v>
      </c>
      <c r="D100" s="136"/>
      <c r="E100" s="136"/>
      <c r="F100" s="136"/>
      <c r="G100" s="136"/>
      <c r="H100" s="136"/>
      <c r="I100" s="136"/>
      <c r="J100" s="136"/>
      <c r="K100" s="136"/>
      <c r="L100" s="136"/>
      <c r="M100" s="137">
        <f t="shared" si="14"/>
        <v>32000</v>
      </c>
      <c r="N100" s="135"/>
    </row>
    <row r="101" spans="1:14" customFormat="1" ht="38.25" customHeight="1" x14ac:dyDescent="0.25">
      <c r="A101" s="44">
        <v>293</v>
      </c>
      <c r="B101" s="41" t="s">
        <v>146</v>
      </c>
      <c r="C101" s="136">
        <v>25000</v>
      </c>
      <c r="D101" s="136"/>
      <c r="E101" s="136"/>
      <c r="F101" s="136"/>
      <c r="G101" s="136"/>
      <c r="H101" s="136"/>
      <c r="I101" s="136"/>
      <c r="J101" s="136"/>
      <c r="K101" s="136"/>
      <c r="L101" s="136"/>
      <c r="M101" s="137">
        <f t="shared" si="14"/>
        <v>25000</v>
      </c>
      <c r="N101" s="135"/>
    </row>
    <row r="102" spans="1:14" customFormat="1" ht="25.5" x14ac:dyDescent="0.25">
      <c r="A102" s="44">
        <v>294</v>
      </c>
      <c r="B102" s="41" t="s">
        <v>147</v>
      </c>
      <c r="C102" s="136">
        <v>35000</v>
      </c>
      <c r="D102" s="136"/>
      <c r="E102" s="136"/>
      <c r="F102" s="136"/>
      <c r="G102" s="136"/>
      <c r="H102" s="136"/>
      <c r="I102" s="136"/>
      <c r="J102" s="136"/>
      <c r="K102" s="136"/>
      <c r="L102" s="136"/>
      <c r="M102" s="137">
        <f t="shared" si="14"/>
        <v>35000</v>
      </c>
      <c r="N102" s="135"/>
    </row>
    <row r="103" spans="1:14" customFormat="1" ht="42" customHeight="1" x14ac:dyDescent="0.25">
      <c r="A103" s="44">
        <v>295</v>
      </c>
      <c r="B103" s="41" t="s">
        <v>148</v>
      </c>
      <c r="C103" s="136"/>
      <c r="D103" s="136"/>
      <c r="E103" s="136"/>
      <c r="F103" s="136"/>
      <c r="G103" s="136"/>
      <c r="H103" s="136"/>
      <c r="I103" s="136"/>
      <c r="J103" s="136"/>
      <c r="K103" s="136"/>
      <c r="L103" s="136"/>
      <c r="M103" s="137">
        <f t="shared" si="14"/>
        <v>0</v>
      </c>
      <c r="N103" s="135"/>
    </row>
    <row r="104" spans="1:14" customFormat="1" ht="26.25" customHeight="1" x14ac:dyDescent="0.25">
      <c r="A104" s="44">
        <v>296</v>
      </c>
      <c r="B104" s="41" t="s">
        <v>149</v>
      </c>
      <c r="C104" s="136">
        <v>85000</v>
      </c>
      <c r="D104" s="136"/>
      <c r="E104" s="136"/>
      <c r="F104" s="136"/>
      <c r="G104" s="136">
        <v>53000</v>
      </c>
      <c r="H104" s="136"/>
      <c r="I104" s="136"/>
      <c r="J104" s="136"/>
      <c r="K104" s="136"/>
      <c r="L104" s="136"/>
      <c r="M104" s="137">
        <f t="shared" si="14"/>
        <v>138000</v>
      </c>
      <c r="N104" s="135"/>
    </row>
    <row r="105" spans="1:14" customFormat="1" ht="24.75" customHeight="1" x14ac:dyDescent="0.25">
      <c r="A105" s="44">
        <v>297</v>
      </c>
      <c r="B105" s="41" t="s">
        <v>150</v>
      </c>
      <c r="C105" s="136"/>
      <c r="D105" s="136"/>
      <c r="E105" s="136"/>
      <c r="F105" s="136"/>
      <c r="G105" s="136"/>
      <c r="H105" s="136"/>
      <c r="I105" s="136"/>
      <c r="J105" s="136"/>
      <c r="K105" s="136"/>
      <c r="L105" s="136"/>
      <c r="M105" s="137">
        <f t="shared" si="14"/>
        <v>0</v>
      </c>
      <c r="N105" s="135"/>
    </row>
    <row r="106" spans="1:14" customFormat="1" ht="30" customHeight="1" x14ac:dyDescent="0.25">
      <c r="A106" s="44">
        <v>298</v>
      </c>
      <c r="B106" s="41" t="s">
        <v>151</v>
      </c>
      <c r="C106" s="136">
        <v>50000</v>
      </c>
      <c r="D106" s="136"/>
      <c r="E106" s="136"/>
      <c r="F106" s="136"/>
      <c r="G106" s="136"/>
      <c r="H106" s="136"/>
      <c r="I106" s="136"/>
      <c r="J106" s="136"/>
      <c r="K106" s="136"/>
      <c r="L106" s="136"/>
      <c r="M106" s="137">
        <f t="shared" si="14"/>
        <v>50000</v>
      </c>
      <c r="N106" s="135"/>
    </row>
    <row r="107" spans="1:14" customFormat="1" ht="25.5" customHeight="1" x14ac:dyDescent="0.25">
      <c r="A107" s="44">
        <v>299</v>
      </c>
      <c r="B107" s="41" t="s">
        <v>152</v>
      </c>
      <c r="C107" s="136"/>
      <c r="D107" s="136"/>
      <c r="E107" s="136"/>
      <c r="F107" s="136"/>
      <c r="G107" s="136"/>
      <c r="H107" s="136"/>
      <c r="I107" s="136"/>
      <c r="J107" s="136"/>
      <c r="K107" s="136"/>
      <c r="L107" s="136"/>
      <c r="M107" s="137">
        <f t="shared" si="14"/>
        <v>0</v>
      </c>
      <c r="N107" s="135"/>
    </row>
    <row r="108" spans="1:14" s="73" customFormat="1" ht="25.5" customHeight="1" x14ac:dyDescent="0.25">
      <c r="A108" s="69">
        <v>3000</v>
      </c>
      <c r="B108" s="70" t="s">
        <v>14</v>
      </c>
      <c r="C108" s="141">
        <f t="shared" ref="C108:N108" si="20">C109+C119+C129+C139+C149+C159+C167+C177+C183</f>
        <v>2267818</v>
      </c>
      <c r="D108" s="141">
        <f>D109+D119+D129+D139+D149+D159+D167+D177+D183</f>
        <v>0</v>
      </c>
      <c r="E108" s="141">
        <f t="shared" si="20"/>
        <v>0</v>
      </c>
      <c r="F108" s="141">
        <f t="shared" si="20"/>
        <v>0</v>
      </c>
      <c r="G108" s="141">
        <f t="shared" si="20"/>
        <v>3688071</v>
      </c>
      <c r="H108" s="141">
        <f t="shared" si="20"/>
        <v>0</v>
      </c>
      <c r="I108" s="141">
        <f t="shared" si="20"/>
        <v>0</v>
      </c>
      <c r="J108" s="141">
        <f t="shared" si="20"/>
        <v>61916</v>
      </c>
      <c r="K108" s="141">
        <f t="shared" si="20"/>
        <v>0</v>
      </c>
      <c r="L108" s="141">
        <f t="shared" si="20"/>
        <v>0</v>
      </c>
      <c r="M108" s="141">
        <f t="shared" si="14"/>
        <v>6017805</v>
      </c>
      <c r="N108" s="143">
        <f t="shared" si="20"/>
        <v>0</v>
      </c>
    </row>
    <row r="109" spans="1:14" customFormat="1" ht="25.5" customHeight="1" x14ac:dyDescent="0.25">
      <c r="A109" s="38">
        <v>3100</v>
      </c>
      <c r="B109" s="39" t="s">
        <v>153</v>
      </c>
      <c r="C109" s="134">
        <f>SUM(C110:C118)</f>
        <v>1745881</v>
      </c>
      <c r="D109" s="134">
        <f>SUM(D110:D118)</f>
        <v>0</v>
      </c>
      <c r="E109" s="134">
        <f t="shared" ref="E109:N109" si="21">SUM(E110:E118)</f>
        <v>0</v>
      </c>
      <c r="F109" s="134">
        <f t="shared" si="21"/>
        <v>0</v>
      </c>
      <c r="G109" s="134">
        <f t="shared" si="21"/>
        <v>3206119</v>
      </c>
      <c r="H109" s="134">
        <f t="shared" si="21"/>
        <v>0</v>
      </c>
      <c r="I109" s="134">
        <f t="shared" si="21"/>
        <v>0</v>
      </c>
      <c r="J109" s="134">
        <f t="shared" si="21"/>
        <v>0</v>
      </c>
      <c r="K109" s="134">
        <f t="shared" si="21"/>
        <v>0</v>
      </c>
      <c r="L109" s="134">
        <f t="shared" si="21"/>
        <v>0</v>
      </c>
      <c r="M109" s="134">
        <f t="shared" si="14"/>
        <v>4952000</v>
      </c>
      <c r="N109" s="140">
        <f t="shared" si="21"/>
        <v>0</v>
      </c>
    </row>
    <row r="110" spans="1:14" customFormat="1" ht="25.5" customHeight="1" x14ac:dyDescent="0.25">
      <c r="A110" s="44">
        <v>311</v>
      </c>
      <c r="B110" s="41" t="s">
        <v>154</v>
      </c>
      <c r="C110" s="136">
        <v>1678881</v>
      </c>
      <c r="D110" s="136"/>
      <c r="E110" s="136"/>
      <c r="F110" s="136"/>
      <c r="G110" s="136">
        <v>3097119</v>
      </c>
      <c r="H110" s="136"/>
      <c r="I110" s="136"/>
      <c r="J110" s="136"/>
      <c r="K110" s="136"/>
      <c r="L110" s="136"/>
      <c r="M110" s="137">
        <f t="shared" si="14"/>
        <v>4776000</v>
      </c>
      <c r="N110" s="135"/>
    </row>
    <row r="111" spans="1:14" customFormat="1" ht="25.5" customHeight="1" x14ac:dyDescent="0.25">
      <c r="A111" s="44">
        <v>312</v>
      </c>
      <c r="B111" s="41" t="s">
        <v>155</v>
      </c>
      <c r="C111" s="136"/>
      <c r="D111" s="136"/>
      <c r="E111" s="136"/>
      <c r="F111" s="136"/>
      <c r="G111" s="136">
        <v>25000</v>
      </c>
      <c r="H111" s="136"/>
      <c r="I111" s="136"/>
      <c r="J111" s="136"/>
      <c r="K111" s="136"/>
      <c r="L111" s="136"/>
      <c r="M111" s="137">
        <f t="shared" si="14"/>
        <v>25000</v>
      </c>
      <c r="N111" s="135"/>
    </row>
    <row r="112" spans="1:14" customFormat="1" ht="25.5" customHeight="1" x14ac:dyDescent="0.25">
      <c r="A112" s="44">
        <v>313</v>
      </c>
      <c r="B112" s="41" t="s">
        <v>156</v>
      </c>
      <c r="C112" s="136"/>
      <c r="D112" s="136"/>
      <c r="E112" s="136"/>
      <c r="F112" s="136"/>
      <c r="G112" s="136">
        <v>36000</v>
      </c>
      <c r="H112" s="136"/>
      <c r="I112" s="136"/>
      <c r="J112" s="136"/>
      <c r="K112" s="136"/>
      <c r="L112" s="136"/>
      <c r="M112" s="137">
        <f t="shared" si="14"/>
        <v>36000</v>
      </c>
      <c r="N112" s="135"/>
    </row>
    <row r="113" spans="1:14" customFormat="1" ht="25.5" customHeight="1" x14ac:dyDescent="0.25">
      <c r="A113" s="44">
        <v>314</v>
      </c>
      <c r="B113" s="41" t="s">
        <v>157</v>
      </c>
      <c r="C113" s="136"/>
      <c r="D113" s="136"/>
      <c r="E113" s="136"/>
      <c r="F113" s="136"/>
      <c r="G113" s="136">
        <v>48000</v>
      </c>
      <c r="H113" s="136"/>
      <c r="I113" s="136"/>
      <c r="J113" s="136"/>
      <c r="K113" s="136"/>
      <c r="L113" s="136"/>
      <c r="M113" s="137">
        <f t="shared" si="14"/>
        <v>48000</v>
      </c>
      <c r="N113" s="135"/>
    </row>
    <row r="114" spans="1:14" customFormat="1" ht="25.5" customHeight="1" x14ac:dyDescent="0.25">
      <c r="A114" s="44">
        <v>315</v>
      </c>
      <c r="B114" s="41" t="s">
        <v>158</v>
      </c>
      <c r="C114" s="136"/>
      <c r="D114" s="136"/>
      <c r="E114" s="136"/>
      <c r="F114" s="136"/>
      <c r="G114" s="136"/>
      <c r="H114" s="136"/>
      <c r="I114" s="136"/>
      <c r="J114" s="136"/>
      <c r="K114" s="136"/>
      <c r="L114" s="136"/>
      <c r="M114" s="137">
        <f t="shared" si="14"/>
        <v>0</v>
      </c>
      <c r="N114" s="135"/>
    </row>
    <row r="115" spans="1:14" customFormat="1" ht="25.5" customHeight="1" x14ac:dyDescent="0.25">
      <c r="A115" s="44">
        <v>316</v>
      </c>
      <c r="B115" s="41" t="s">
        <v>159</v>
      </c>
      <c r="C115" s="136"/>
      <c r="D115" s="136"/>
      <c r="E115" s="136"/>
      <c r="F115" s="136"/>
      <c r="G115" s="136"/>
      <c r="H115" s="136"/>
      <c r="I115" s="136"/>
      <c r="J115" s="136"/>
      <c r="K115" s="136"/>
      <c r="L115" s="136"/>
      <c r="M115" s="137">
        <f t="shared" si="14"/>
        <v>0</v>
      </c>
      <c r="N115" s="135"/>
    </row>
    <row r="116" spans="1:14" customFormat="1" ht="28.15" customHeight="1" x14ac:dyDescent="0.25">
      <c r="A116" s="44">
        <v>317</v>
      </c>
      <c r="B116" s="41" t="s">
        <v>160</v>
      </c>
      <c r="C116" s="136">
        <v>36000</v>
      </c>
      <c r="D116" s="136"/>
      <c r="E116" s="136"/>
      <c r="F116" s="136"/>
      <c r="G116" s="136"/>
      <c r="H116" s="136"/>
      <c r="I116" s="136"/>
      <c r="J116" s="136"/>
      <c r="K116" s="136"/>
      <c r="L116" s="136"/>
      <c r="M116" s="137">
        <f t="shared" si="14"/>
        <v>36000</v>
      </c>
      <c r="N116" s="135"/>
    </row>
    <row r="117" spans="1:14" customFormat="1" ht="25.5" customHeight="1" x14ac:dyDescent="0.25">
      <c r="A117" s="44">
        <v>318</v>
      </c>
      <c r="B117" s="41" t="s">
        <v>161</v>
      </c>
      <c r="C117" s="136">
        <v>5000</v>
      </c>
      <c r="D117" s="136"/>
      <c r="E117" s="136"/>
      <c r="F117" s="136"/>
      <c r="G117" s="136"/>
      <c r="H117" s="136"/>
      <c r="I117" s="136"/>
      <c r="J117" s="136"/>
      <c r="K117" s="136"/>
      <c r="L117" s="136"/>
      <c r="M117" s="137">
        <f t="shared" si="14"/>
        <v>5000</v>
      </c>
      <c r="N117" s="135"/>
    </row>
    <row r="118" spans="1:14" customFormat="1" ht="25.5" customHeight="1" x14ac:dyDescent="0.25">
      <c r="A118" s="44">
        <v>319</v>
      </c>
      <c r="B118" s="41" t="s">
        <v>162</v>
      </c>
      <c r="C118" s="136">
        <v>26000</v>
      </c>
      <c r="D118" s="136"/>
      <c r="E118" s="136"/>
      <c r="F118" s="136"/>
      <c r="G118" s="136"/>
      <c r="H118" s="136"/>
      <c r="I118" s="136"/>
      <c r="J118" s="136"/>
      <c r="K118" s="136"/>
      <c r="L118" s="136"/>
      <c r="M118" s="137">
        <f t="shared" si="14"/>
        <v>26000</v>
      </c>
      <c r="N118" s="135"/>
    </row>
    <row r="119" spans="1:14" customFormat="1" ht="25.5" customHeight="1" x14ac:dyDescent="0.25">
      <c r="A119" s="38">
        <v>3200</v>
      </c>
      <c r="B119" s="39" t="s">
        <v>163</v>
      </c>
      <c r="C119" s="134">
        <f t="shared" ref="C119:N119" si="22">SUM(C120:C128)</f>
        <v>0</v>
      </c>
      <c r="D119" s="134">
        <f>SUM(D120:D128)</f>
        <v>0</v>
      </c>
      <c r="E119" s="134">
        <f t="shared" si="22"/>
        <v>0</v>
      </c>
      <c r="F119" s="134">
        <f t="shared" si="22"/>
        <v>0</v>
      </c>
      <c r="G119" s="134">
        <f t="shared" si="22"/>
        <v>65000</v>
      </c>
      <c r="H119" s="134">
        <f t="shared" si="22"/>
        <v>0</v>
      </c>
      <c r="I119" s="134">
        <f t="shared" si="22"/>
        <v>0</v>
      </c>
      <c r="J119" s="134">
        <f t="shared" si="22"/>
        <v>0</v>
      </c>
      <c r="K119" s="134">
        <f t="shared" si="22"/>
        <v>0</v>
      </c>
      <c r="L119" s="134">
        <f t="shared" si="22"/>
        <v>0</v>
      </c>
      <c r="M119" s="134">
        <f t="shared" si="14"/>
        <v>65000</v>
      </c>
      <c r="N119" s="140">
        <f t="shared" si="22"/>
        <v>0</v>
      </c>
    </row>
    <row r="120" spans="1:14" ht="25.5" customHeight="1" x14ac:dyDescent="0.25">
      <c r="A120" s="44">
        <v>321</v>
      </c>
      <c r="B120" s="41" t="s">
        <v>164</v>
      </c>
      <c r="C120" s="136"/>
      <c r="D120" s="136"/>
      <c r="E120" s="136"/>
      <c r="F120" s="136"/>
      <c r="G120" s="136"/>
      <c r="H120" s="136"/>
      <c r="I120" s="136"/>
      <c r="J120" s="136"/>
      <c r="K120" s="136"/>
      <c r="L120" s="136"/>
      <c r="M120" s="144">
        <f t="shared" si="14"/>
        <v>0</v>
      </c>
      <c r="N120" s="145"/>
    </row>
    <row r="121" spans="1:14" ht="25.5" customHeight="1" x14ac:dyDescent="0.25">
      <c r="A121" s="44">
        <v>322</v>
      </c>
      <c r="B121" s="41" t="s">
        <v>165</v>
      </c>
      <c r="C121" s="136"/>
      <c r="D121" s="136"/>
      <c r="E121" s="136"/>
      <c r="F121" s="136"/>
      <c r="G121" s="136">
        <v>65000</v>
      </c>
      <c r="H121" s="136"/>
      <c r="I121" s="136"/>
      <c r="J121" s="136"/>
      <c r="K121" s="136"/>
      <c r="L121" s="136"/>
      <c r="M121" s="144">
        <f t="shared" si="14"/>
        <v>65000</v>
      </c>
      <c r="N121" s="145"/>
    </row>
    <row r="122" spans="1:14" ht="25.5" x14ac:dyDescent="0.25">
      <c r="A122" s="44">
        <v>323</v>
      </c>
      <c r="B122" s="41" t="s">
        <v>166</v>
      </c>
      <c r="C122" s="136"/>
      <c r="D122" s="136"/>
      <c r="E122" s="136"/>
      <c r="F122" s="136"/>
      <c r="G122" s="136"/>
      <c r="H122" s="136"/>
      <c r="I122" s="136"/>
      <c r="J122" s="136"/>
      <c r="K122" s="136"/>
      <c r="L122" s="136"/>
      <c r="M122" s="144">
        <f t="shared" si="14"/>
        <v>0</v>
      </c>
      <c r="N122" s="145"/>
    </row>
    <row r="123" spans="1:14" ht="30" customHeight="1" x14ac:dyDescent="0.25">
      <c r="A123" s="44">
        <v>324</v>
      </c>
      <c r="B123" s="41" t="s">
        <v>167</v>
      </c>
      <c r="C123" s="136"/>
      <c r="D123" s="136"/>
      <c r="E123" s="136"/>
      <c r="F123" s="136"/>
      <c r="G123" s="136"/>
      <c r="H123" s="136"/>
      <c r="I123" s="136"/>
      <c r="J123" s="136"/>
      <c r="K123" s="136"/>
      <c r="L123" s="136"/>
      <c r="M123" s="144">
        <f t="shared" si="14"/>
        <v>0</v>
      </c>
      <c r="N123" s="145"/>
    </row>
    <row r="124" spans="1:14" ht="25.5" customHeight="1" x14ac:dyDescent="0.25">
      <c r="A124" s="44">
        <v>325</v>
      </c>
      <c r="B124" s="41" t="s">
        <v>168</v>
      </c>
      <c r="C124" s="136"/>
      <c r="D124" s="136"/>
      <c r="E124" s="136"/>
      <c r="F124" s="136"/>
      <c r="G124" s="136"/>
      <c r="H124" s="136"/>
      <c r="I124" s="136"/>
      <c r="J124" s="136"/>
      <c r="K124" s="136"/>
      <c r="L124" s="136"/>
      <c r="M124" s="144">
        <f t="shared" si="14"/>
        <v>0</v>
      </c>
      <c r="N124" s="145"/>
    </row>
    <row r="125" spans="1:14" ht="25.5" customHeight="1" x14ac:dyDescent="0.25">
      <c r="A125" s="44">
        <v>326</v>
      </c>
      <c r="B125" s="41" t="s">
        <v>169</v>
      </c>
      <c r="C125" s="136"/>
      <c r="D125" s="136"/>
      <c r="E125" s="136"/>
      <c r="F125" s="136"/>
      <c r="G125" s="136"/>
      <c r="H125" s="136"/>
      <c r="I125" s="136"/>
      <c r="J125" s="136"/>
      <c r="K125" s="136"/>
      <c r="L125" s="136"/>
      <c r="M125" s="144">
        <f t="shared" si="14"/>
        <v>0</v>
      </c>
      <c r="N125" s="145"/>
    </row>
    <row r="126" spans="1:14" ht="25.5" customHeight="1" x14ac:dyDescent="0.25">
      <c r="A126" s="44">
        <v>327</v>
      </c>
      <c r="B126" s="41" t="s">
        <v>170</v>
      </c>
      <c r="C126" s="136"/>
      <c r="D126" s="136"/>
      <c r="E126" s="136"/>
      <c r="F126" s="136"/>
      <c r="G126" s="136"/>
      <c r="H126" s="136"/>
      <c r="I126" s="136"/>
      <c r="J126" s="136"/>
      <c r="K126" s="136"/>
      <c r="L126" s="136"/>
      <c r="M126" s="144">
        <f t="shared" si="14"/>
        <v>0</v>
      </c>
      <c r="N126" s="145"/>
    </row>
    <row r="127" spans="1:14" ht="25.5" customHeight="1" x14ac:dyDescent="0.25">
      <c r="A127" s="44">
        <v>328</v>
      </c>
      <c r="B127" s="41" t="s">
        <v>171</v>
      </c>
      <c r="C127" s="136"/>
      <c r="D127" s="136"/>
      <c r="E127" s="136"/>
      <c r="F127" s="136"/>
      <c r="G127" s="136"/>
      <c r="H127" s="136"/>
      <c r="I127" s="136"/>
      <c r="J127" s="136"/>
      <c r="K127" s="136"/>
      <c r="L127" s="136"/>
      <c r="M127" s="144">
        <f t="shared" si="14"/>
        <v>0</v>
      </c>
      <c r="N127" s="145"/>
    </row>
    <row r="128" spans="1:14" ht="25.5" customHeight="1" x14ac:dyDescent="0.25">
      <c r="A128" s="44">
        <v>329</v>
      </c>
      <c r="B128" s="41" t="s">
        <v>172</v>
      </c>
      <c r="C128" s="136"/>
      <c r="D128" s="136"/>
      <c r="E128" s="136"/>
      <c r="F128" s="136"/>
      <c r="G128" s="136"/>
      <c r="H128" s="136"/>
      <c r="I128" s="136"/>
      <c r="J128" s="136"/>
      <c r="K128" s="136"/>
      <c r="L128" s="136"/>
      <c r="M128" s="144">
        <f t="shared" si="14"/>
        <v>0</v>
      </c>
      <c r="N128" s="145"/>
    </row>
    <row r="129" spans="1:14" customFormat="1" ht="30" x14ac:dyDescent="0.25">
      <c r="A129" s="38">
        <v>3300</v>
      </c>
      <c r="B129" s="39" t="s">
        <v>173</v>
      </c>
      <c r="C129" s="134">
        <f t="shared" ref="C129:N129" si="23">SUM(C130:C138)</f>
        <v>78000</v>
      </c>
      <c r="D129" s="134">
        <f>SUM(D130:D138)</f>
        <v>0</v>
      </c>
      <c r="E129" s="134">
        <f t="shared" si="23"/>
        <v>0</v>
      </c>
      <c r="F129" s="134">
        <f t="shared" si="23"/>
        <v>0</v>
      </c>
      <c r="G129" s="134">
        <f t="shared" si="23"/>
        <v>0</v>
      </c>
      <c r="H129" s="134">
        <f t="shared" si="23"/>
        <v>0</v>
      </c>
      <c r="I129" s="134">
        <f t="shared" si="23"/>
        <v>0</v>
      </c>
      <c r="J129" s="134">
        <f t="shared" si="23"/>
        <v>0</v>
      </c>
      <c r="K129" s="134">
        <f t="shared" si="23"/>
        <v>0</v>
      </c>
      <c r="L129" s="134">
        <f t="shared" si="23"/>
        <v>0</v>
      </c>
      <c r="M129" s="134">
        <f t="shared" si="14"/>
        <v>78000</v>
      </c>
      <c r="N129" s="140">
        <f t="shared" si="23"/>
        <v>0</v>
      </c>
    </row>
    <row r="130" spans="1:14" customFormat="1" ht="25.5" customHeight="1" x14ac:dyDescent="0.25">
      <c r="A130" s="44">
        <v>331</v>
      </c>
      <c r="B130" s="40" t="s">
        <v>174</v>
      </c>
      <c r="C130" s="136"/>
      <c r="D130" s="136"/>
      <c r="E130" s="136"/>
      <c r="F130" s="136"/>
      <c r="G130" s="136"/>
      <c r="H130" s="136"/>
      <c r="I130" s="136"/>
      <c r="J130" s="136"/>
      <c r="K130" s="136"/>
      <c r="L130" s="136"/>
      <c r="M130" s="137">
        <f t="shared" si="14"/>
        <v>0</v>
      </c>
      <c r="N130" s="135"/>
    </row>
    <row r="131" spans="1:14" customFormat="1" ht="30.75" customHeight="1" x14ac:dyDescent="0.25">
      <c r="A131" s="44">
        <v>332</v>
      </c>
      <c r="B131" s="41" t="s">
        <v>175</v>
      </c>
      <c r="C131" s="136"/>
      <c r="D131" s="136"/>
      <c r="E131" s="136"/>
      <c r="F131" s="136"/>
      <c r="G131" s="136"/>
      <c r="H131" s="136"/>
      <c r="I131" s="136"/>
      <c r="J131" s="136"/>
      <c r="K131" s="136"/>
      <c r="L131" s="136"/>
      <c r="M131" s="137">
        <f t="shared" si="14"/>
        <v>0</v>
      </c>
      <c r="N131" s="135"/>
    </row>
    <row r="132" spans="1:14" customFormat="1" ht="33" customHeight="1" x14ac:dyDescent="0.25">
      <c r="A132" s="44">
        <v>333</v>
      </c>
      <c r="B132" s="41" t="s">
        <v>176</v>
      </c>
      <c r="C132" s="136"/>
      <c r="D132" s="136"/>
      <c r="E132" s="136"/>
      <c r="F132" s="136"/>
      <c r="G132" s="136"/>
      <c r="H132" s="136"/>
      <c r="I132" s="136"/>
      <c r="J132" s="136"/>
      <c r="K132" s="136"/>
      <c r="L132" s="136"/>
      <c r="M132" s="137">
        <f t="shared" si="14"/>
        <v>0</v>
      </c>
      <c r="N132" s="135"/>
    </row>
    <row r="133" spans="1:14" customFormat="1" ht="25.5" customHeight="1" x14ac:dyDescent="0.25">
      <c r="A133" s="44">
        <v>334</v>
      </c>
      <c r="B133" s="41" t="s">
        <v>177</v>
      </c>
      <c r="C133" s="136"/>
      <c r="D133" s="136"/>
      <c r="E133" s="136"/>
      <c r="F133" s="136"/>
      <c r="G133" s="136"/>
      <c r="H133" s="136"/>
      <c r="I133" s="136"/>
      <c r="J133" s="136"/>
      <c r="K133" s="136"/>
      <c r="L133" s="136"/>
      <c r="M133" s="137">
        <f t="shared" si="14"/>
        <v>0</v>
      </c>
      <c r="N133" s="135"/>
    </row>
    <row r="134" spans="1:14" customFormat="1" ht="25.5" customHeight="1" x14ac:dyDescent="0.25">
      <c r="A134" s="44">
        <v>335</v>
      </c>
      <c r="B134" s="41" t="s">
        <v>178</v>
      </c>
      <c r="C134" s="136"/>
      <c r="D134" s="136"/>
      <c r="E134" s="136"/>
      <c r="F134" s="136"/>
      <c r="G134" s="136"/>
      <c r="H134" s="136"/>
      <c r="I134" s="136"/>
      <c r="J134" s="136"/>
      <c r="K134" s="136"/>
      <c r="L134" s="136"/>
      <c r="M134" s="137">
        <f t="shared" si="14"/>
        <v>0</v>
      </c>
      <c r="N134" s="135"/>
    </row>
    <row r="135" spans="1:14" customFormat="1" ht="25.5" x14ac:dyDescent="0.25">
      <c r="A135" s="44">
        <v>336</v>
      </c>
      <c r="B135" s="41" t="s">
        <v>179</v>
      </c>
      <c r="C135" s="136">
        <v>78000</v>
      </c>
      <c r="D135" s="136"/>
      <c r="E135" s="136"/>
      <c r="F135" s="136"/>
      <c r="G135" s="136"/>
      <c r="H135" s="136"/>
      <c r="I135" s="136"/>
      <c r="J135" s="136"/>
      <c r="K135" s="136"/>
      <c r="L135" s="136"/>
      <c r="M135" s="137">
        <f t="shared" ref="M135:M198" si="24">SUM(C135:L135)</f>
        <v>78000</v>
      </c>
      <c r="N135" s="135"/>
    </row>
    <row r="136" spans="1:14" customFormat="1" ht="25.5" customHeight="1" x14ac:dyDescent="0.25">
      <c r="A136" s="44">
        <v>337</v>
      </c>
      <c r="B136" s="41" t="s">
        <v>180</v>
      </c>
      <c r="C136" s="136"/>
      <c r="D136" s="136"/>
      <c r="E136" s="136"/>
      <c r="F136" s="136"/>
      <c r="G136" s="136"/>
      <c r="H136" s="136"/>
      <c r="I136" s="136"/>
      <c r="J136" s="136"/>
      <c r="K136" s="136"/>
      <c r="L136" s="136"/>
      <c r="M136" s="137">
        <f t="shared" si="24"/>
        <v>0</v>
      </c>
      <c r="N136" s="135"/>
    </row>
    <row r="137" spans="1:14" customFormat="1" ht="25.5" customHeight="1" x14ac:dyDescent="0.25">
      <c r="A137" s="44">
        <v>338</v>
      </c>
      <c r="B137" s="41" t="s">
        <v>181</v>
      </c>
      <c r="C137" s="136"/>
      <c r="D137" s="136"/>
      <c r="E137" s="136"/>
      <c r="F137" s="136"/>
      <c r="G137" s="136"/>
      <c r="H137" s="136"/>
      <c r="I137" s="136"/>
      <c r="J137" s="136"/>
      <c r="K137" s="136"/>
      <c r="L137" s="136"/>
      <c r="M137" s="137">
        <f t="shared" si="24"/>
        <v>0</v>
      </c>
      <c r="N137" s="135"/>
    </row>
    <row r="138" spans="1:14" customFormat="1" ht="25.5" customHeight="1" x14ac:dyDescent="0.25">
      <c r="A138" s="44">
        <v>339</v>
      </c>
      <c r="B138" s="41" t="s">
        <v>182</v>
      </c>
      <c r="C138" s="136"/>
      <c r="D138" s="136"/>
      <c r="E138" s="136"/>
      <c r="F138" s="136"/>
      <c r="G138" s="136"/>
      <c r="H138" s="136"/>
      <c r="I138" s="136"/>
      <c r="J138" s="136"/>
      <c r="K138" s="136"/>
      <c r="L138" s="136"/>
      <c r="M138" s="137">
        <f t="shared" si="24"/>
        <v>0</v>
      </c>
      <c r="N138" s="135"/>
    </row>
    <row r="139" spans="1:14" customFormat="1" ht="25.5" customHeight="1" x14ac:dyDescent="0.25">
      <c r="A139" s="38">
        <v>3400</v>
      </c>
      <c r="B139" s="39" t="s">
        <v>183</v>
      </c>
      <c r="C139" s="134">
        <f t="shared" ref="C139:N139" si="25">SUM(C140:C148)</f>
        <v>15000</v>
      </c>
      <c r="D139" s="134">
        <f>SUM(D140:D148)</f>
        <v>0</v>
      </c>
      <c r="E139" s="134">
        <f t="shared" si="25"/>
        <v>0</v>
      </c>
      <c r="F139" s="134">
        <f t="shared" si="25"/>
        <v>0</v>
      </c>
      <c r="G139" s="134">
        <f t="shared" si="25"/>
        <v>0</v>
      </c>
      <c r="H139" s="134">
        <f t="shared" si="25"/>
        <v>0</v>
      </c>
      <c r="I139" s="134">
        <f t="shared" si="25"/>
        <v>0</v>
      </c>
      <c r="J139" s="134">
        <f t="shared" si="25"/>
        <v>0</v>
      </c>
      <c r="K139" s="134">
        <f t="shared" si="25"/>
        <v>0</v>
      </c>
      <c r="L139" s="134">
        <f t="shared" si="25"/>
        <v>0</v>
      </c>
      <c r="M139" s="134">
        <f t="shared" si="24"/>
        <v>15000</v>
      </c>
      <c r="N139" s="140">
        <f t="shared" si="25"/>
        <v>0</v>
      </c>
    </row>
    <row r="140" spans="1:14" customFormat="1" ht="25.5" customHeight="1" x14ac:dyDescent="0.25">
      <c r="A140" s="44">
        <v>341</v>
      </c>
      <c r="B140" s="41" t="s">
        <v>184</v>
      </c>
      <c r="C140" s="136">
        <v>15000</v>
      </c>
      <c r="D140" s="136"/>
      <c r="E140" s="136"/>
      <c r="F140" s="136"/>
      <c r="G140" s="136"/>
      <c r="H140" s="136"/>
      <c r="I140" s="136"/>
      <c r="J140" s="136"/>
      <c r="K140" s="136"/>
      <c r="L140" s="136"/>
      <c r="M140" s="137">
        <f t="shared" si="24"/>
        <v>15000</v>
      </c>
      <c r="N140" s="135"/>
    </row>
    <row r="141" spans="1:14" customFormat="1" ht="25.5" customHeight="1" x14ac:dyDescent="0.25">
      <c r="A141" s="44">
        <v>342</v>
      </c>
      <c r="B141" s="41" t="s">
        <v>185</v>
      </c>
      <c r="C141" s="136"/>
      <c r="D141" s="136"/>
      <c r="E141" s="136"/>
      <c r="F141" s="136"/>
      <c r="G141" s="136"/>
      <c r="H141" s="136"/>
      <c r="I141" s="136"/>
      <c r="J141" s="136"/>
      <c r="K141" s="136"/>
      <c r="L141" s="136"/>
      <c r="M141" s="137">
        <f t="shared" si="24"/>
        <v>0</v>
      </c>
      <c r="N141" s="135"/>
    </row>
    <row r="142" spans="1:14" customFormat="1" ht="25.5" customHeight="1" x14ac:dyDescent="0.25">
      <c r="A142" s="44">
        <v>343</v>
      </c>
      <c r="B142" s="41" t="s">
        <v>186</v>
      </c>
      <c r="C142" s="136"/>
      <c r="D142" s="136"/>
      <c r="E142" s="136"/>
      <c r="F142" s="136"/>
      <c r="G142" s="136"/>
      <c r="H142" s="136"/>
      <c r="I142" s="136"/>
      <c r="J142" s="136"/>
      <c r="K142" s="136"/>
      <c r="L142" s="136"/>
      <c r="M142" s="137">
        <f t="shared" si="24"/>
        <v>0</v>
      </c>
      <c r="N142" s="135"/>
    </row>
    <row r="143" spans="1:14" customFormat="1" ht="25.5" customHeight="1" x14ac:dyDescent="0.25">
      <c r="A143" s="44">
        <v>344</v>
      </c>
      <c r="B143" s="41" t="s">
        <v>187</v>
      </c>
      <c r="C143" s="136"/>
      <c r="D143" s="136"/>
      <c r="E143" s="136"/>
      <c r="F143" s="136"/>
      <c r="G143" s="136"/>
      <c r="H143" s="136"/>
      <c r="I143" s="136"/>
      <c r="J143" s="136"/>
      <c r="K143" s="136"/>
      <c r="L143" s="136"/>
      <c r="M143" s="137">
        <f t="shared" si="24"/>
        <v>0</v>
      </c>
      <c r="N143" s="135"/>
    </row>
    <row r="144" spans="1:14" customFormat="1" ht="25.5" customHeight="1" x14ac:dyDescent="0.25">
      <c r="A144" s="44">
        <v>345</v>
      </c>
      <c r="B144" s="41" t="s">
        <v>188</v>
      </c>
      <c r="C144" s="136"/>
      <c r="D144" s="136"/>
      <c r="E144" s="136"/>
      <c r="F144" s="136"/>
      <c r="G144" s="136"/>
      <c r="H144" s="136"/>
      <c r="I144" s="136"/>
      <c r="J144" s="136"/>
      <c r="K144" s="136"/>
      <c r="L144" s="136"/>
      <c r="M144" s="137">
        <f t="shared" si="24"/>
        <v>0</v>
      </c>
      <c r="N144" s="135"/>
    </row>
    <row r="145" spans="1:14" customFormat="1" ht="25.5" customHeight="1" x14ac:dyDescent="0.25">
      <c r="A145" s="44">
        <v>346</v>
      </c>
      <c r="B145" s="41" t="s">
        <v>189</v>
      </c>
      <c r="C145" s="136"/>
      <c r="D145" s="136"/>
      <c r="E145" s="136"/>
      <c r="F145" s="136"/>
      <c r="G145" s="136"/>
      <c r="H145" s="136"/>
      <c r="I145" s="136"/>
      <c r="J145" s="136"/>
      <c r="K145" s="136"/>
      <c r="L145" s="136"/>
      <c r="M145" s="137">
        <f t="shared" si="24"/>
        <v>0</v>
      </c>
      <c r="N145" s="135"/>
    </row>
    <row r="146" spans="1:14" customFormat="1" ht="25.5" customHeight="1" x14ac:dyDescent="0.25">
      <c r="A146" s="44">
        <v>347</v>
      </c>
      <c r="B146" s="41" t="s">
        <v>190</v>
      </c>
      <c r="C146" s="136"/>
      <c r="D146" s="136"/>
      <c r="E146" s="136"/>
      <c r="F146" s="136"/>
      <c r="G146" s="136"/>
      <c r="H146" s="136"/>
      <c r="I146" s="136"/>
      <c r="J146" s="136"/>
      <c r="K146" s="136"/>
      <c r="L146" s="136"/>
      <c r="M146" s="137">
        <f t="shared" si="24"/>
        <v>0</v>
      </c>
      <c r="N146" s="135"/>
    </row>
    <row r="147" spans="1:14" customFormat="1" ht="25.5" customHeight="1" x14ac:dyDescent="0.25">
      <c r="A147" s="44">
        <v>348</v>
      </c>
      <c r="B147" s="41" t="s">
        <v>191</v>
      </c>
      <c r="C147" s="136"/>
      <c r="D147" s="136"/>
      <c r="E147" s="136"/>
      <c r="F147" s="136"/>
      <c r="G147" s="136"/>
      <c r="H147" s="136"/>
      <c r="I147" s="136"/>
      <c r="J147" s="136"/>
      <c r="K147" s="136"/>
      <c r="L147" s="136"/>
      <c r="M147" s="137">
        <f t="shared" si="24"/>
        <v>0</v>
      </c>
      <c r="N147" s="135"/>
    </row>
    <row r="148" spans="1:14" customFormat="1" ht="25.5" customHeight="1" x14ac:dyDescent="0.25">
      <c r="A148" s="44">
        <v>349</v>
      </c>
      <c r="B148" s="41" t="s">
        <v>192</v>
      </c>
      <c r="C148" s="136"/>
      <c r="D148" s="136"/>
      <c r="E148" s="136"/>
      <c r="F148" s="136"/>
      <c r="G148" s="136"/>
      <c r="H148" s="136"/>
      <c r="I148" s="136"/>
      <c r="J148" s="136"/>
      <c r="K148" s="136"/>
      <c r="L148" s="136"/>
      <c r="M148" s="137">
        <f t="shared" si="24"/>
        <v>0</v>
      </c>
      <c r="N148" s="135"/>
    </row>
    <row r="149" spans="1:14" customFormat="1" ht="30" x14ac:dyDescent="0.25">
      <c r="A149" s="38">
        <v>3500</v>
      </c>
      <c r="B149" s="39" t="s">
        <v>193</v>
      </c>
      <c r="C149" s="134">
        <f t="shared" ref="C149:N149" si="26">SUM(C150:C158)</f>
        <v>110000</v>
      </c>
      <c r="D149" s="134">
        <f>SUM(D150:D158)</f>
        <v>0</v>
      </c>
      <c r="E149" s="134">
        <f t="shared" si="26"/>
        <v>0</v>
      </c>
      <c r="F149" s="134">
        <f t="shared" si="26"/>
        <v>0</v>
      </c>
      <c r="G149" s="134">
        <f t="shared" si="26"/>
        <v>317222</v>
      </c>
      <c r="H149" s="134">
        <f t="shared" si="26"/>
        <v>0</v>
      </c>
      <c r="I149" s="134">
        <f t="shared" si="26"/>
        <v>0</v>
      </c>
      <c r="J149" s="134">
        <f t="shared" si="26"/>
        <v>61916</v>
      </c>
      <c r="K149" s="134">
        <f t="shared" si="26"/>
        <v>0</v>
      </c>
      <c r="L149" s="134">
        <f t="shared" si="26"/>
        <v>0</v>
      </c>
      <c r="M149" s="134">
        <f t="shared" si="24"/>
        <v>489138</v>
      </c>
      <c r="N149" s="140">
        <f t="shared" si="26"/>
        <v>0</v>
      </c>
    </row>
    <row r="150" spans="1:14" customFormat="1" ht="25.5" customHeight="1" x14ac:dyDescent="0.25">
      <c r="A150" s="44">
        <v>351</v>
      </c>
      <c r="B150" s="41" t="s">
        <v>194</v>
      </c>
      <c r="C150" s="136"/>
      <c r="D150" s="136"/>
      <c r="E150" s="136"/>
      <c r="F150" s="136"/>
      <c r="G150" s="136">
        <v>67222</v>
      </c>
      <c r="H150" s="136"/>
      <c r="I150" s="136"/>
      <c r="J150" s="136"/>
      <c r="K150" s="136"/>
      <c r="L150" s="136"/>
      <c r="M150" s="137">
        <f t="shared" si="24"/>
        <v>67222</v>
      </c>
      <c r="N150" s="135"/>
    </row>
    <row r="151" spans="1:14" customFormat="1" ht="34.5" customHeight="1" x14ac:dyDescent="0.25">
      <c r="A151" s="44">
        <v>352</v>
      </c>
      <c r="B151" s="41" t="s">
        <v>195</v>
      </c>
      <c r="C151" s="136"/>
      <c r="D151" s="136"/>
      <c r="E151" s="136"/>
      <c r="F151" s="136"/>
      <c r="G151" s="136"/>
      <c r="H151" s="136"/>
      <c r="I151" s="136"/>
      <c r="J151" s="136"/>
      <c r="K151" s="136"/>
      <c r="L151" s="136"/>
      <c r="M151" s="137">
        <f t="shared" si="24"/>
        <v>0</v>
      </c>
      <c r="N151" s="135"/>
    </row>
    <row r="152" spans="1:14" customFormat="1" ht="33" customHeight="1" x14ac:dyDescent="0.25">
      <c r="A152" s="44">
        <v>353</v>
      </c>
      <c r="B152" s="41" t="s">
        <v>196</v>
      </c>
      <c r="C152" s="136">
        <v>25000</v>
      </c>
      <c r="D152" s="136"/>
      <c r="E152" s="136"/>
      <c r="F152" s="136"/>
      <c r="G152" s="136"/>
      <c r="H152" s="136"/>
      <c r="I152" s="136"/>
      <c r="J152" s="136"/>
      <c r="K152" s="136"/>
      <c r="L152" s="136"/>
      <c r="M152" s="137">
        <f t="shared" si="24"/>
        <v>25000</v>
      </c>
      <c r="N152" s="135"/>
    </row>
    <row r="153" spans="1:14" customFormat="1" ht="29.25" customHeight="1" x14ac:dyDescent="0.25">
      <c r="A153" s="44">
        <v>354</v>
      </c>
      <c r="B153" s="41" t="s">
        <v>197</v>
      </c>
      <c r="C153" s="136"/>
      <c r="D153" s="136"/>
      <c r="E153" s="136"/>
      <c r="F153" s="136"/>
      <c r="G153" s="136"/>
      <c r="H153" s="136"/>
      <c r="I153" s="136"/>
      <c r="J153" s="136"/>
      <c r="K153" s="136"/>
      <c r="L153" s="136"/>
      <c r="M153" s="137">
        <f t="shared" si="24"/>
        <v>0</v>
      </c>
      <c r="N153" s="135"/>
    </row>
    <row r="154" spans="1:14" customFormat="1" ht="25.5" customHeight="1" x14ac:dyDescent="0.25">
      <c r="A154" s="44">
        <v>355</v>
      </c>
      <c r="B154" s="41" t="s">
        <v>198</v>
      </c>
      <c r="C154" s="136">
        <v>85000</v>
      </c>
      <c r="D154" s="136"/>
      <c r="E154" s="136"/>
      <c r="F154" s="136"/>
      <c r="G154" s="136"/>
      <c r="H154" s="136"/>
      <c r="I154" s="136"/>
      <c r="J154" s="136">
        <v>61916</v>
      </c>
      <c r="K154" s="136"/>
      <c r="L154" s="136"/>
      <c r="M154" s="137">
        <f t="shared" si="24"/>
        <v>146916</v>
      </c>
      <c r="N154" s="135"/>
    </row>
    <row r="155" spans="1:14" customFormat="1" ht="28.9" customHeight="1" x14ac:dyDescent="0.25">
      <c r="A155" s="44">
        <v>356</v>
      </c>
      <c r="B155" s="41" t="s">
        <v>199</v>
      </c>
      <c r="C155" s="136"/>
      <c r="D155" s="136"/>
      <c r="E155" s="136"/>
      <c r="F155" s="136"/>
      <c r="G155" s="136"/>
      <c r="H155" s="136"/>
      <c r="I155" s="136"/>
      <c r="J155" s="136"/>
      <c r="K155" s="136"/>
      <c r="L155" s="136"/>
      <c r="M155" s="137">
        <f t="shared" si="24"/>
        <v>0</v>
      </c>
      <c r="N155" s="135"/>
    </row>
    <row r="156" spans="1:14" customFormat="1" ht="25.5" x14ac:dyDescent="0.25">
      <c r="A156" s="44">
        <v>357</v>
      </c>
      <c r="B156" s="41" t="s">
        <v>200</v>
      </c>
      <c r="C156" s="136"/>
      <c r="D156" s="136"/>
      <c r="E156" s="136"/>
      <c r="F156" s="136"/>
      <c r="G156" s="136">
        <v>250000</v>
      </c>
      <c r="H156" s="136"/>
      <c r="I156" s="136"/>
      <c r="J156" s="136"/>
      <c r="K156" s="136"/>
      <c r="L156" s="136"/>
      <c r="M156" s="137">
        <f t="shared" si="24"/>
        <v>250000</v>
      </c>
      <c r="N156" s="135"/>
    </row>
    <row r="157" spans="1:14" customFormat="1" ht="25.5" customHeight="1" x14ac:dyDescent="0.25">
      <c r="A157" s="44">
        <v>358</v>
      </c>
      <c r="B157" s="41" t="s">
        <v>201</v>
      </c>
      <c r="C157" s="136"/>
      <c r="D157" s="136"/>
      <c r="E157" s="136"/>
      <c r="F157" s="136"/>
      <c r="G157" s="136"/>
      <c r="H157" s="136"/>
      <c r="I157" s="136"/>
      <c r="J157" s="136"/>
      <c r="K157" s="136"/>
      <c r="L157" s="136"/>
      <c r="M157" s="137">
        <f t="shared" si="24"/>
        <v>0</v>
      </c>
      <c r="N157" s="135"/>
    </row>
    <row r="158" spans="1:14" customFormat="1" ht="25.5" customHeight="1" x14ac:dyDescent="0.25">
      <c r="A158" s="44">
        <v>359</v>
      </c>
      <c r="B158" s="41" t="s">
        <v>202</v>
      </c>
      <c r="C158" s="136"/>
      <c r="D158" s="136"/>
      <c r="E158" s="136"/>
      <c r="F158" s="136"/>
      <c r="G158" s="136"/>
      <c r="H158" s="136"/>
      <c r="I158" s="136"/>
      <c r="J158" s="136"/>
      <c r="K158" s="136"/>
      <c r="L158" s="136"/>
      <c r="M158" s="137">
        <f t="shared" si="24"/>
        <v>0</v>
      </c>
      <c r="N158" s="135"/>
    </row>
    <row r="159" spans="1:14" customFormat="1" ht="25.5" customHeight="1" x14ac:dyDescent="0.25">
      <c r="A159" s="38">
        <v>3600</v>
      </c>
      <c r="B159" s="39" t="s">
        <v>203</v>
      </c>
      <c r="C159" s="134">
        <f t="shared" ref="C159:N159" si="27">SUM(C160:C166)</f>
        <v>0</v>
      </c>
      <c r="D159" s="134">
        <f>SUM(D160:D166)</f>
        <v>0</v>
      </c>
      <c r="E159" s="134">
        <f t="shared" si="27"/>
        <v>0</v>
      </c>
      <c r="F159" s="134">
        <f t="shared" si="27"/>
        <v>0</v>
      </c>
      <c r="G159" s="134">
        <f t="shared" si="27"/>
        <v>57730</v>
      </c>
      <c r="H159" s="134">
        <f t="shared" si="27"/>
        <v>0</v>
      </c>
      <c r="I159" s="134">
        <f t="shared" si="27"/>
        <v>0</v>
      </c>
      <c r="J159" s="134">
        <f t="shared" si="27"/>
        <v>0</v>
      </c>
      <c r="K159" s="134">
        <f t="shared" si="27"/>
        <v>0</v>
      </c>
      <c r="L159" s="134">
        <f t="shared" si="27"/>
        <v>0</v>
      </c>
      <c r="M159" s="134">
        <f t="shared" si="24"/>
        <v>57730</v>
      </c>
      <c r="N159" s="140">
        <f t="shared" si="27"/>
        <v>0</v>
      </c>
    </row>
    <row r="160" spans="1:14" customFormat="1" ht="29.25" customHeight="1" x14ac:dyDescent="0.25">
      <c r="A160" s="44">
        <v>361</v>
      </c>
      <c r="B160" s="41" t="s">
        <v>204</v>
      </c>
      <c r="C160" s="136"/>
      <c r="D160" s="136"/>
      <c r="E160" s="136"/>
      <c r="F160" s="136"/>
      <c r="G160" s="136">
        <v>42230</v>
      </c>
      <c r="H160" s="136"/>
      <c r="I160" s="136"/>
      <c r="J160" s="136"/>
      <c r="K160" s="136"/>
      <c r="L160" s="136"/>
      <c r="M160" s="137">
        <f t="shared" si="24"/>
        <v>42230</v>
      </c>
      <c r="N160" s="135"/>
    </row>
    <row r="161" spans="1:14" customFormat="1" ht="34.5" customHeight="1" x14ac:dyDescent="0.25">
      <c r="A161" s="44">
        <v>362</v>
      </c>
      <c r="B161" s="41" t="s">
        <v>205</v>
      </c>
      <c r="C161" s="136"/>
      <c r="D161" s="136"/>
      <c r="E161" s="136"/>
      <c r="F161" s="136"/>
      <c r="G161" s="136"/>
      <c r="H161" s="136"/>
      <c r="I161" s="136"/>
      <c r="J161" s="136"/>
      <c r="K161" s="136"/>
      <c r="L161" s="136"/>
      <c r="M161" s="137">
        <f t="shared" si="24"/>
        <v>0</v>
      </c>
      <c r="N161" s="135"/>
    </row>
    <row r="162" spans="1:14" customFormat="1" ht="29.25" customHeight="1" x14ac:dyDescent="0.25">
      <c r="A162" s="44">
        <v>363</v>
      </c>
      <c r="B162" s="41" t="s">
        <v>206</v>
      </c>
      <c r="C162" s="136"/>
      <c r="D162" s="136"/>
      <c r="E162" s="136"/>
      <c r="F162" s="136"/>
      <c r="G162" s="136">
        <v>12000</v>
      </c>
      <c r="H162" s="136"/>
      <c r="I162" s="136"/>
      <c r="J162" s="136"/>
      <c r="K162" s="136"/>
      <c r="L162" s="136"/>
      <c r="M162" s="137">
        <f t="shared" si="24"/>
        <v>12000</v>
      </c>
      <c r="N162" s="135"/>
    </row>
    <row r="163" spans="1:14" customFormat="1" ht="25.5" customHeight="1" x14ac:dyDescent="0.25">
      <c r="A163" s="44">
        <v>364</v>
      </c>
      <c r="B163" s="41" t="s">
        <v>207</v>
      </c>
      <c r="C163" s="136"/>
      <c r="D163" s="136"/>
      <c r="E163" s="136"/>
      <c r="F163" s="136"/>
      <c r="G163" s="136">
        <v>3500</v>
      </c>
      <c r="H163" s="136"/>
      <c r="I163" s="136"/>
      <c r="J163" s="136"/>
      <c r="K163" s="136"/>
      <c r="L163" s="136"/>
      <c r="M163" s="137">
        <f t="shared" si="24"/>
        <v>3500</v>
      </c>
      <c r="N163" s="135"/>
    </row>
    <row r="164" spans="1:14" customFormat="1" ht="25.5" customHeight="1" x14ac:dyDescent="0.25">
      <c r="A164" s="44">
        <v>365</v>
      </c>
      <c r="B164" s="41" t="s">
        <v>208</v>
      </c>
      <c r="C164" s="136"/>
      <c r="D164" s="136"/>
      <c r="E164" s="136"/>
      <c r="F164" s="136"/>
      <c r="G164" s="136"/>
      <c r="H164" s="136"/>
      <c r="I164" s="136"/>
      <c r="J164" s="136"/>
      <c r="K164" s="136"/>
      <c r="L164" s="136"/>
      <c r="M164" s="137">
        <f t="shared" si="24"/>
        <v>0</v>
      </c>
      <c r="N164" s="135"/>
    </row>
    <row r="165" spans="1:14" customFormat="1" ht="25.5" x14ac:dyDescent="0.25">
      <c r="A165" s="44">
        <v>366</v>
      </c>
      <c r="B165" s="41" t="s">
        <v>209</v>
      </c>
      <c r="C165" s="136"/>
      <c r="D165" s="136"/>
      <c r="E165" s="136"/>
      <c r="F165" s="136"/>
      <c r="G165" s="136"/>
      <c r="H165" s="136"/>
      <c r="I165" s="136"/>
      <c r="J165" s="136"/>
      <c r="K165" s="136"/>
      <c r="L165" s="136"/>
      <c r="M165" s="137">
        <f t="shared" si="24"/>
        <v>0</v>
      </c>
      <c r="N165" s="135"/>
    </row>
    <row r="166" spans="1:14" customFormat="1" ht="25.5" customHeight="1" x14ac:dyDescent="0.25">
      <c r="A166" s="44">
        <v>369</v>
      </c>
      <c r="B166" s="41" t="s">
        <v>210</v>
      </c>
      <c r="C166" s="136"/>
      <c r="D166" s="136"/>
      <c r="E166" s="136"/>
      <c r="F166" s="136"/>
      <c r="G166" s="136"/>
      <c r="H166" s="136"/>
      <c r="I166" s="136"/>
      <c r="J166" s="136"/>
      <c r="K166" s="136"/>
      <c r="L166" s="136"/>
      <c r="M166" s="137">
        <f t="shared" si="24"/>
        <v>0</v>
      </c>
      <c r="N166" s="135"/>
    </row>
    <row r="167" spans="1:14" customFormat="1" ht="25.5" customHeight="1" x14ac:dyDescent="0.25">
      <c r="A167" s="38">
        <v>3700</v>
      </c>
      <c r="B167" s="39" t="s">
        <v>211</v>
      </c>
      <c r="C167" s="134">
        <f t="shared" ref="C167:N167" si="28">SUM(C168:C176)</f>
        <v>171000</v>
      </c>
      <c r="D167" s="134">
        <f>SUM(D168:D176)</f>
        <v>0</v>
      </c>
      <c r="E167" s="134">
        <f t="shared" si="28"/>
        <v>0</v>
      </c>
      <c r="F167" s="134">
        <f t="shared" si="28"/>
        <v>0</v>
      </c>
      <c r="G167" s="134">
        <f t="shared" si="28"/>
        <v>42000</v>
      </c>
      <c r="H167" s="134">
        <f t="shared" si="28"/>
        <v>0</v>
      </c>
      <c r="I167" s="134">
        <f t="shared" si="28"/>
        <v>0</v>
      </c>
      <c r="J167" s="134">
        <f t="shared" si="28"/>
        <v>0</v>
      </c>
      <c r="K167" s="134">
        <f t="shared" si="28"/>
        <v>0</v>
      </c>
      <c r="L167" s="134">
        <f t="shared" si="28"/>
        <v>0</v>
      </c>
      <c r="M167" s="134">
        <f t="shared" si="24"/>
        <v>213000</v>
      </c>
      <c r="N167" s="140">
        <f t="shared" si="28"/>
        <v>0</v>
      </c>
    </row>
    <row r="168" spans="1:14" customFormat="1" ht="25.5" customHeight="1" x14ac:dyDescent="0.25">
      <c r="A168" s="44">
        <v>371</v>
      </c>
      <c r="B168" s="41" t="s">
        <v>212</v>
      </c>
      <c r="C168" s="136">
        <v>56000</v>
      </c>
      <c r="D168" s="136"/>
      <c r="E168" s="136"/>
      <c r="F168" s="136"/>
      <c r="G168" s="136"/>
      <c r="H168" s="136"/>
      <c r="I168" s="136"/>
      <c r="J168" s="136"/>
      <c r="K168" s="136"/>
      <c r="L168" s="136"/>
      <c r="M168" s="137">
        <f t="shared" si="24"/>
        <v>56000</v>
      </c>
      <c r="N168" s="135"/>
    </row>
    <row r="169" spans="1:14" customFormat="1" ht="25.5" customHeight="1" x14ac:dyDescent="0.25">
      <c r="A169" s="44">
        <v>372</v>
      </c>
      <c r="B169" s="41" t="s">
        <v>213</v>
      </c>
      <c r="C169" s="136">
        <v>8000</v>
      </c>
      <c r="D169" s="136"/>
      <c r="E169" s="136"/>
      <c r="F169" s="136"/>
      <c r="G169" s="136"/>
      <c r="H169" s="136"/>
      <c r="I169" s="136"/>
      <c r="J169" s="136"/>
      <c r="K169" s="136"/>
      <c r="L169" s="136"/>
      <c r="M169" s="137">
        <f t="shared" si="24"/>
        <v>8000</v>
      </c>
      <c r="N169" s="135"/>
    </row>
    <row r="170" spans="1:14" customFormat="1" ht="25.5" customHeight="1" x14ac:dyDescent="0.25">
      <c r="A170" s="44">
        <v>373</v>
      </c>
      <c r="B170" s="41" t="s">
        <v>214</v>
      </c>
      <c r="C170" s="136"/>
      <c r="D170" s="136"/>
      <c r="E170" s="136"/>
      <c r="F170" s="136"/>
      <c r="G170" s="136"/>
      <c r="H170" s="136"/>
      <c r="I170" s="136"/>
      <c r="J170" s="136"/>
      <c r="K170" s="136"/>
      <c r="L170" s="136"/>
      <c r="M170" s="137">
        <f t="shared" si="24"/>
        <v>0</v>
      </c>
      <c r="N170" s="135"/>
    </row>
    <row r="171" spans="1:14" customFormat="1" ht="25.5" customHeight="1" x14ac:dyDescent="0.25">
      <c r="A171" s="44">
        <v>374</v>
      </c>
      <c r="B171" s="41" t="s">
        <v>215</v>
      </c>
      <c r="C171" s="136"/>
      <c r="D171" s="136"/>
      <c r="E171" s="136"/>
      <c r="F171" s="136"/>
      <c r="G171" s="136"/>
      <c r="H171" s="136"/>
      <c r="I171" s="136"/>
      <c r="J171" s="136"/>
      <c r="K171" s="136"/>
      <c r="L171" s="136"/>
      <c r="M171" s="137">
        <f t="shared" si="24"/>
        <v>0</v>
      </c>
      <c r="N171" s="135"/>
    </row>
    <row r="172" spans="1:14" customFormat="1" ht="25.5" customHeight="1" x14ac:dyDescent="0.25">
      <c r="A172" s="44">
        <v>375</v>
      </c>
      <c r="B172" s="41" t="s">
        <v>216</v>
      </c>
      <c r="C172" s="136">
        <v>56000</v>
      </c>
      <c r="D172" s="136"/>
      <c r="E172" s="136"/>
      <c r="F172" s="136"/>
      <c r="G172" s="136">
        <v>25000</v>
      </c>
      <c r="H172" s="136"/>
      <c r="I172" s="136"/>
      <c r="J172" s="136"/>
      <c r="K172" s="136"/>
      <c r="L172" s="136"/>
      <c r="M172" s="137">
        <f t="shared" si="24"/>
        <v>81000</v>
      </c>
      <c r="N172" s="135"/>
    </row>
    <row r="173" spans="1:14" customFormat="1" ht="25.5" customHeight="1" x14ac:dyDescent="0.25">
      <c r="A173" s="44">
        <v>376</v>
      </c>
      <c r="B173" s="41" t="s">
        <v>217</v>
      </c>
      <c r="C173" s="136">
        <v>26000</v>
      </c>
      <c r="D173" s="136"/>
      <c r="E173" s="136"/>
      <c r="F173" s="136"/>
      <c r="G173" s="136">
        <v>17000</v>
      </c>
      <c r="H173" s="136"/>
      <c r="I173" s="136"/>
      <c r="J173" s="136"/>
      <c r="K173" s="136"/>
      <c r="L173" s="136"/>
      <c r="M173" s="137">
        <f t="shared" si="24"/>
        <v>43000</v>
      </c>
      <c r="N173" s="135"/>
    </row>
    <row r="174" spans="1:14" customFormat="1" ht="25.5" customHeight="1" x14ac:dyDescent="0.25">
      <c r="A174" s="44">
        <v>377</v>
      </c>
      <c r="B174" s="41" t="s">
        <v>218</v>
      </c>
      <c r="C174" s="136"/>
      <c r="D174" s="136"/>
      <c r="E174" s="136"/>
      <c r="F174" s="136"/>
      <c r="G174" s="136"/>
      <c r="H174" s="136"/>
      <c r="I174" s="136"/>
      <c r="J174" s="136"/>
      <c r="K174" s="136"/>
      <c r="L174" s="136"/>
      <c r="M174" s="137">
        <f t="shared" si="24"/>
        <v>0</v>
      </c>
      <c r="N174" s="135"/>
    </row>
    <row r="175" spans="1:14" customFormat="1" ht="25.5" customHeight="1" x14ac:dyDescent="0.25">
      <c r="A175" s="44">
        <v>378</v>
      </c>
      <c r="B175" s="41" t="s">
        <v>219</v>
      </c>
      <c r="C175" s="136"/>
      <c r="D175" s="136"/>
      <c r="E175" s="136"/>
      <c r="F175" s="136"/>
      <c r="G175" s="136"/>
      <c r="H175" s="136"/>
      <c r="I175" s="136"/>
      <c r="J175" s="136"/>
      <c r="K175" s="136"/>
      <c r="L175" s="136"/>
      <c r="M175" s="137">
        <f t="shared" si="24"/>
        <v>0</v>
      </c>
      <c r="N175" s="135"/>
    </row>
    <row r="176" spans="1:14" customFormat="1" ht="25.5" customHeight="1" x14ac:dyDescent="0.25">
      <c r="A176" s="44">
        <v>379</v>
      </c>
      <c r="B176" s="41" t="s">
        <v>220</v>
      </c>
      <c r="C176" s="136">
        <v>25000</v>
      </c>
      <c r="D176" s="136"/>
      <c r="E176" s="136"/>
      <c r="F176" s="136"/>
      <c r="G176" s="136"/>
      <c r="H176" s="136"/>
      <c r="I176" s="136"/>
      <c r="J176" s="136"/>
      <c r="K176" s="136"/>
      <c r="L176" s="136"/>
      <c r="M176" s="137">
        <f t="shared" si="24"/>
        <v>25000</v>
      </c>
      <c r="N176" s="135"/>
    </row>
    <row r="177" spans="1:14" customFormat="1" ht="25.5" customHeight="1" x14ac:dyDescent="0.25">
      <c r="A177" s="38">
        <v>3800</v>
      </c>
      <c r="B177" s="39" t="s">
        <v>221</v>
      </c>
      <c r="C177" s="134">
        <f t="shared" ref="C177:N177" si="29">SUM(C178:C182)</f>
        <v>147937</v>
      </c>
      <c r="D177" s="134">
        <f>SUM(D178:D182)</f>
        <v>0</v>
      </c>
      <c r="E177" s="134">
        <f t="shared" si="29"/>
        <v>0</v>
      </c>
      <c r="F177" s="134">
        <f t="shared" si="29"/>
        <v>0</v>
      </c>
      <c r="G177" s="134">
        <f t="shared" si="29"/>
        <v>0</v>
      </c>
      <c r="H177" s="134">
        <f t="shared" si="29"/>
        <v>0</v>
      </c>
      <c r="I177" s="134">
        <f t="shared" si="29"/>
        <v>0</v>
      </c>
      <c r="J177" s="134">
        <f t="shared" si="29"/>
        <v>0</v>
      </c>
      <c r="K177" s="134">
        <f t="shared" si="29"/>
        <v>0</v>
      </c>
      <c r="L177" s="134">
        <f t="shared" si="29"/>
        <v>0</v>
      </c>
      <c r="M177" s="134">
        <f t="shared" si="24"/>
        <v>147937</v>
      </c>
      <c r="N177" s="140">
        <f t="shared" si="29"/>
        <v>0</v>
      </c>
    </row>
    <row r="178" spans="1:14" customFormat="1" ht="25.5" customHeight="1" x14ac:dyDescent="0.25">
      <c r="A178" s="44">
        <v>381</v>
      </c>
      <c r="B178" s="41" t="s">
        <v>222</v>
      </c>
      <c r="C178" s="136">
        <v>50000</v>
      </c>
      <c r="D178" s="136"/>
      <c r="E178" s="136"/>
      <c r="F178" s="136"/>
      <c r="G178" s="136"/>
      <c r="H178" s="136"/>
      <c r="I178" s="136"/>
      <c r="J178" s="136"/>
      <c r="K178" s="136"/>
      <c r="L178" s="136"/>
      <c r="M178" s="137">
        <f t="shared" si="24"/>
        <v>50000</v>
      </c>
      <c r="N178" s="135"/>
    </row>
    <row r="179" spans="1:14" customFormat="1" ht="25.5" customHeight="1" x14ac:dyDescent="0.25">
      <c r="A179" s="44">
        <v>382</v>
      </c>
      <c r="B179" s="41" t="s">
        <v>223</v>
      </c>
      <c r="C179" s="136">
        <v>72937</v>
      </c>
      <c r="D179" s="136"/>
      <c r="E179" s="136"/>
      <c r="F179" s="136"/>
      <c r="G179" s="136"/>
      <c r="H179" s="136"/>
      <c r="I179" s="136"/>
      <c r="J179" s="136"/>
      <c r="K179" s="136"/>
      <c r="L179" s="136"/>
      <c r="M179" s="137">
        <f t="shared" si="24"/>
        <v>72937</v>
      </c>
      <c r="N179" s="135"/>
    </row>
    <row r="180" spans="1:14" customFormat="1" ht="25.5" customHeight="1" x14ac:dyDescent="0.25">
      <c r="A180" s="44">
        <v>383</v>
      </c>
      <c r="B180" s="41" t="s">
        <v>224</v>
      </c>
      <c r="C180" s="136">
        <v>25000</v>
      </c>
      <c r="D180" s="136"/>
      <c r="E180" s="136"/>
      <c r="F180" s="136"/>
      <c r="G180" s="136"/>
      <c r="H180" s="136"/>
      <c r="I180" s="136"/>
      <c r="J180" s="136"/>
      <c r="K180" s="136"/>
      <c r="L180" s="136"/>
      <c r="M180" s="137">
        <f t="shared" si="24"/>
        <v>25000</v>
      </c>
      <c r="N180" s="135"/>
    </row>
    <row r="181" spans="1:14" customFormat="1" ht="25.5" customHeight="1" x14ac:dyDescent="0.25">
      <c r="A181" s="44">
        <v>384</v>
      </c>
      <c r="B181" s="41" t="s">
        <v>225</v>
      </c>
      <c r="C181" s="136"/>
      <c r="D181" s="136"/>
      <c r="E181" s="136"/>
      <c r="F181" s="136"/>
      <c r="G181" s="136"/>
      <c r="H181" s="136"/>
      <c r="I181" s="136"/>
      <c r="J181" s="136"/>
      <c r="K181" s="136"/>
      <c r="L181" s="136"/>
      <c r="M181" s="137">
        <f t="shared" si="24"/>
        <v>0</v>
      </c>
      <c r="N181" s="135"/>
    </row>
    <row r="182" spans="1:14" customFormat="1" ht="25.5" customHeight="1" x14ac:dyDescent="0.25">
      <c r="A182" s="44">
        <v>385</v>
      </c>
      <c r="B182" s="41" t="s">
        <v>226</v>
      </c>
      <c r="C182" s="136"/>
      <c r="D182" s="136"/>
      <c r="E182" s="136"/>
      <c r="F182" s="136"/>
      <c r="G182" s="136"/>
      <c r="H182" s="136"/>
      <c r="I182" s="136"/>
      <c r="J182" s="136"/>
      <c r="K182" s="136"/>
      <c r="L182" s="136"/>
      <c r="M182" s="137">
        <f t="shared" si="24"/>
        <v>0</v>
      </c>
      <c r="N182" s="135"/>
    </row>
    <row r="183" spans="1:14" customFormat="1" ht="25.5" customHeight="1" x14ac:dyDescent="0.25">
      <c r="A183" s="38">
        <v>3900</v>
      </c>
      <c r="B183" s="39" t="s">
        <v>227</v>
      </c>
      <c r="C183" s="134">
        <f t="shared" ref="C183:N183" si="30">SUM(C184:C192)</f>
        <v>0</v>
      </c>
      <c r="D183" s="134">
        <f>SUM(D184:D192)</f>
        <v>0</v>
      </c>
      <c r="E183" s="134">
        <f t="shared" si="30"/>
        <v>0</v>
      </c>
      <c r="F183" s="134">
        <f t="shared" si="30"/>
        <v>0</v>
      </c>
      <c r="G183" s="134">
        <f t="shared" si="30"/>
        <v>0</v>
      </c>
      <c r="H183" s="134">
        <f t="shared" si="30"/>
        <v>0</v>
      </c>
      <c r="I183" s="134">
        <f t="shared" si="30"/>
        <v>0</v>
      </c>
      <c r="J183" s="134">
        <f t="shared" si="30"/>
        <v>0</v>
      </c>
      <c r="K183" s="134">
        <f t="shared" si="30"/>
        <v>0</v>
      </c>
      <c r="L183" s="134">
        <f t="shared" si="30"/>
        <v>0</v>
      </c>
      <c r="M183" s="134">
        <f t="shared" si="24"/>
        <v>0</v>
      </c>
      <c r="N183" s="140">
        <f t="shared" si="30"/>
        <v>0</v>
      </c>
    </row>
    <row r="184" spans="1:14" customFormat="1" ht="25.5" customHeight="1" x14ac:dyDescent="0.25">
      <c r="A184" s="44">
        <v>391</v>
      </c>
      <c r="B184" s="41" t="s">
        <v>228</v>
      </c>
      <c r="C184" s="136"/>
      <c r="D184" s="136"/>
      <c r="E184" s="136"/>
      <c r="F184" s="136"/>
      <c r="G184" s="136"/>
      <c r="H184" s="136"/>
      <c r="I184" s="136"/>
      <c r="J184" s="136"/>
      <c r="K184" s="136"/>
      <c r="L184" s="136"/>
      <c r="M184" s="137">
        <f t="shared" si="24"/>
        <v>0</v>
      </c>
      <c r="N184" s="135"/>
    </row>
    <row r="185" spans="1:14" customFormat="1" ht="25.5" customHeight="1" x14ac:dyDescent="0.25">
      <c r="A185" s="44">
        <v>392</v>
      </c>
      <c r="B185" s="41" t="s">
        <v>229</v>
      </c>
      <c r="C185" s="136"/>
      <c r="D185" s="136"/>
      <c r="E185" s="136"/>
      <c r="F185" s="136"/>
      <c r="G185" s="136"/>
      <c r="H185" s="136"/>
      <c r="I185" s="136"/>
      <c r="J185" s="136"/>
      <c r="K185" s="136"/>
      <c r="L185" s="136"/>
      <c r="M185" s="137">
        <f t="shared" si="24"/>
        <v>0</v>
      </c>
      <c r="N185" s="135"/>
    </row>
    <row r="186" spans="1:14" customFormat="1" ht="25.5" customHeight="1" x14ac:dyDescent="0.25">
      <c r="A186" s="44">
        <v>393</v>
      </c>
      <c r="B186" s="41" t="s">
        <v>230</v>
      </c>
      <c r="C186" s="136"/>
      <c r="D186" s="136"/>
      <c r="E186" s="136"/>
      <c r="F186" s="136"/>
      <c r="G186" s="136"/>
      <c r="H186" s="136"/>
      <c r="I186" s="136"/>
      <c r="J186" s="136"/>
      <c r="K186" s="136"/>
      <c r="L186" s="136"/>
      <c r="M186" s="137">
        <f t="shared" si="24"/>
        <v>0</v>
      </c>
      <c r="N186" s="135"/>
    </row>
    <row r="187" spans="1:14" customFormat="1" ht="25.5" customHeight="1" x14ac:dyDescent="0.25">
      <c r="A187" s="44">
        <v>394</v>
      </c>
      <c r="B187" s="41" t="s">
        <v>231</v>
      </c>
      <c r="C187" s="136"/>
      <c r="D187" s="136"/>
      <c r="E187" s="136"/>
      <c r="F187" s="136"/>
      <c r="G187" s="136"/>
      <c r="H187" s="136"/>
      <c r="I187" s="136"/>
      <c r="J187" s="136"/>
      <c r="K187" s="136"/>
      <c r="L187" s="136"/>
      <c r="M187" s="137">
        <f t="shared" si="24"/>
        <v>0</v>
      </c>
      <c r="N187" s="135"/>
    </row>
    <row r="188" spans="1:14" customFormat="1" ht="25.5" customHeight="1" x14ac:dyDescent="0.25">
      <c r="A188" s="44">
        <v>395</v>
      </c>
      <c r="B188" s="41" t="s">
        <v>232</v>
      </c>
      <c r="C188" s="136"/>
      <c r="D188" s="136"/>
      <c r="E188" s="136"/>
      <c r="F188" s="136"/>
      <c r="G188" s="136"/>
      <c r="H188" s="136"/>
      <c r="I188" s="136"/>
      <c r="J188" s="136"/>
      <c r="K188" s="136"/>
      <c r="L188" s="136"/>
      <c r="M188" s="137">
        <f t="shared" si="24"/>
        <v>0</v>
      </c>
      <c r="N188" s="135"/>
    </row>
    <row r="189" spans="1:14" customFormat="1" ht="25.5" customHeight="1" x14ac:dyDescent="0.25">
      <c r="A189" s="44">
        <v>396</v>
      </c>
      <c r="B189" s="41" t="s">
        <v>233</v>
      </c>
      <c r="C189" s="136"/>
      <c r="D189" s="136"/>
      <c r="E189" s="136"/>
      <c r="F189" s="136"/>
      <c r="G189" s="136"/>
      <c r="H189" s="136"/>
      <c r="I189" s="136"/>
      <c r="J189" s="136"/>
      <c r="K189" s="136"/>
      <c r="L189" s="136"/>
      <c r="M189" s="137">
        <f t="shared" si="24"/>
        <v>0</v>
      </c>
      <c r="N189" s="135"/>
    </row>
    <row r="190" spans="1:14" customFormat="1" ht="25.5" customHeight="1" x14ac:dyDescent="0.25">
      <c r="A190" s="44">
        <v>397</v>
      </c>
      <c r="B190" s="41" t="s">
        <v>234</v>
      </c>
      <c r="C190" s="136"/>
      <c r="D190" s="136"/>
      <c r="E190" s="136"/>
      <c r="F190" s="136"/>
      <c r="G190" s="136"/>
      <c r="H190" s="136"/>
      <c r="I190" s="136"/>
      <c r="J190" s="136"/>
      <c r="K190" s="136"/>
      <c r="L190" s="136"/>
      <c r="M190" s="137">
        <f t="shared" si="24"/>
        <v>0</v>
      </c>
      <c r="N190" s="135"/>
    </row>
    <row r="191" spans="1:14" customFormat="1" ht="25.5" x14ac:dyDescent="0.25">
      <c r="A191" s="44">
        <v>398</v>
      </c>
      <c r="B191" s="41" t="s">
        <v>235</v>
      </c>
      <c r="C191" s="136"/>
      <c r="D191" s="136"/>
      <c r="E191" s="136"/>
      <c r="F191" s="136"/>
      <c r="G191" s="136"/>
      <c r="H191" s="136"/>
      <c r="I191" s="136"/>
      <c r="J191" s="136"/>
      <c r="K191" s="136"/>
      <c r="L191" s="136"/>
      <c r="M191" s="137">
        <f t="shared" si="24"/>
        <v>0</v>
      </c>
      <c r="N191" s="135"/>
    </row>
    <row r="192" spans="1:14" customFormat="1" ht="25.5" customHeight="1" x14ac:dyDescent="0.25">
      <c r="A192" s="44">
        <v>399</v>
      </c>
      <c r="B192" s="41" t="s">
        <v>236</v>
      </c>
      <c r="C192" s="136"/>
      <c r="D192" s="136"/>
      <c r="E192" s="136"/>
      <c r="F192" s="136"/>
      <c r="G192" s="136"/>
      <c r="H192" s="136"/>
      <c r="I192" s="136"/>
      <c r="J192" s="136"/>
      <c r="K192" s="136"/>
      <c r="L192" s="136"/>
      <c r="M192" s="137">
        <f t="shared" si="24"/>
        <v>0</v>
      </c>
      <c r="N192" s="135"/>
    </row>
    <row r="193" spans="1:14" s="74" customFormat="1" ht="31.5" x14ac:dyDescent="0.25">
      <c r="A193" s="69">
        <v>4000</v>
      </c>
      <c r="B193" s="70" t="s">
        <v>237</v>
      </c>
      <c r="C193" s="141">
        <f t="shared" ref="C193:N193" si="31">C194+C204+C210+C220+C229+C233+C249+C241+C243</f>
        <v>0</v>
      </c>
      <c r="D193" s="141">
        <f>D194+D204+D210+D220+D229+D233+D249+D241+D243</f>
        <v>0</v>
      </c>
      <c r="E193" s="141">
        <f t="shared" si="31"/>
        <v>0</v>
      </c>
      <c r="F193" s="141">
        <f t="shared" si="31"/>
        <v>0</v>
      </c>
      <c r="G193" s="141">
        <f t="shared" si="31"/>
        <v>1927041.3599999999</v>
      </c>
      <c r="H193" s="141">
        <f t="shared" si="31"/>
        <v>0</v>
      </c>
      <c r="I193" s="141">
        <f t="shared" si="31"/>
        <v>0</v>
      </c>
      <c r="J193" s="141">
        <f t="shared" si="31"/>
        <v>0</v>
      </c>
      <c r="K193" s="141">
        <f t="shared" si="31"/>
        <v>0</v>
      </c>
      <c r="L193" s="141">
        <f t="shared" si="31"/>
        <v>0</v>
      </c>
      <c r="M193" s="141">
        <f t="shared" si="24"/>
        <v>1927041.3599999999</v>
      </c>
      <c r="N193" s="142">
        <f t="shared" si="31"/>
        <v>0</v>
      </c>
    </row>
    <row r="194" spans="1:14" customFormat="1" ht="30" x14ac:dyDescent="0.25">
      <c r="A194" s="45">
        <v>4100</v>
      </c>
      <c r="B194" s="42" t="s">
        <v>45</v>
      </c>
      <c r="C194" s="134">
        <f>SUM(C195:C203)</f>
        <v>0</v>
      </c>
      <c r="D194" s="134">
        <f>SUM(D195:D203)</f>
        <v>0</v>
      </c>
      <c r="E194" s="134">
        <f t="shared" ref="E194:N194" si="32">SUM(E195:E203)</f>
        <v>0</v>
      </c>
      <c r="F194" s="134">
        <f t="shared" si="32"/>
        <v>0</v>
      </c>
      <c r="G194" s="134">
        <f t="shared" si="32"/>
        <v>0</v>
      </c>
      <c r="H194" s="134">
        <f t="shared" si="32"/>
        <v>0</v>
      </c>
      <c r="I194" s="134">
        <f t="shared" si="32"/>
        <v>0</v>
      </c>
      <c r="J194" s="134">
        <f t="shared" si="32"/>
        <v>0</v>
      </c>
      <c r="K194" s="134">
        <f t="shared" si="32"/>
        <v>0</v>
      </c>
      <c r="L194" s="134">
        <f t="shared" si="32"/>
        <v>0</v>
      </c>
      <c r="M194" s="134">
        <f t="shared" si="24"/>
        <v>0</v>
      </c>
      <c r="N194" s="140">
        <f t="shared" si="32"/>
        <v>0</v>
      </c>
    </row>
    <row r="195" spans="1:14" customFormat="1" ht="25.5" customHeight="1" x14ac:dyDescent="0.25">
      <c r="A195" s="44">
        <v>411</v>
      </c>
      <c r="B195" s="41" t="s">
        <v>238</v>
      </c>
      <c r="C195" s="136"/>
      <c r="D195" s="136"/>
      <c r="E195" s="136"/>
      <c r="F195" s="136"/>
      <c r="G195" s="136"/>
      <c r="H195" s="136"/>
      <c r="I195" s="136"/>
      <c r="J195" s="136"/>
      <c r="K195" s="136"/>
      <c r="L195" s="136"/>
      <c r="M195" s="137">
        <f t="shared" si="24"/>
        <v>0</v>
      </c>
      <c r="N195" s="135"/>
    </row>
    <row r="196" spans="1:14" customFormat="1" ht="25.5" customHeight="1" x14ac:dyDescent="0.25">
      <c r="A196" s="44">
        <v>412</v>
      </c>
      <c r="B196" s="41" t="s">
        <v>239</v>
      </c>
      <c r="C196" s="136"/>
      <c r="D196" s="136"/>
      <c r="E196" s="136"/>
      <c r="F196" s="136"/>
      <c r="G196" s="136"/>
      <c r="H196" s="136"/>
      <c r="I196" s="136"/>
      <c r="J196" s="136"/>
      <c r="K196" s="136"/>
      <c r="L196" s="136"/>
      <c r="M196" s="137">
        <f t="shared" si="24"/>
        <v>0</v>
      </c>
      <c r="N196" s="135"/>
    </row>
    <row r="197" spans="1:14" customFormat="1" ht="25.5" customHeight="1" x14ac:dyDescent="0.25">
      <c r="A197" s="44">
        <v>413</v>
      </c>
      <c r="B197" s="41" t="s">
        <v>240</v>
      </c>
      <c r="C197" s="136"/>
      <c r="D197" s="136"/>
      <c r="E197" s="136"/>
      <c r="F197" s="136"/>
      <c r="G197" s="136"/>
      <c r="H197" s="136"/>
      <c r="I197" s="136"/>
      <c r="J197" s="136"/>
      <c r="K197" s="136"/>
      <c r="L197" s="136"/>
      <c r="M197" s="137">
        <f t="shared" si="24"/>
        <v>0</v>
      </c>
      <c r="N197" s="135"/>
    </row>
    <row r="198" spans="1:14" customFormat="1" ht="25.5" customHeight="1" x14ac:dyDescent="0.25">
      <c r="A198" s="44">
        <v>414</v>
      </c>
      <c r="B198" s="41" t="s">
        <v>241</v>
      </c>
      <c r="C198" s="136"/>
      <c r="D198" s="136"/>
      <c r="E198" s="136"/>
      <c r="F198" s="136"/>
      <c r="G198" s="136"/>
      <c r="H198" s="136"/>
      <c r="I198" s="136"/>
      <c r="J198" s="136"/>
      <c r="K198" s="136"/>
      <c r="L198" s="136"/>
      <c r="M198" s="137">
        <f t="shared" si="24"/>
        <v>0</v>
      </c>
      <c r="N198" s="135"/>
    </row>
    <row r="199" spans="1:14" customFormat="1" ht="42" customHeight="1" x14ac:dyDescent="0.25">
      <c r="A199" s="44">
        <v>415</v>
      </c>
      <c r="B199" s="41" t="s">
        <v>242</v>
      </c>
      <c r="C199" s="136"/>
      <c r="D199" s="136"/>
      <c r="E199" s="136"/>
      <c r="F199" s="136"/>
      <c r="G199" s="136"/>
      <c r="H199" s="136"/>
      <c r="I199" s="136"/>
      <c r="J199" s="136"/>
      <c r="K199" s="136"/>
      <c r="L199" s="136"/>
      <c r="M199" s="137">
        <f t="shared" ref="M199:M263" si="33">SUM(C199:L199)</f>
        <v>0</v>
      </c>
      <c r="N199" s="135"/>
    </row>
    <row r="200" spans="1:14" customFormat="1" ht="36.75" customHeight="1" x14ac:dyDescent="0.25">
      <c r="A200" s="44">
        <v>416</v>
      </c>
      <c r="B200" s="41" t="s">
        <v>243</v>
      </c>
      <c r="C200" s="136"/>
      <c r="D200" s="136"/>
      <c r="E200" s="136"/>
      <c r="F200" s="136"/>
      <c r="G200" s="136"/>
      <c r="H200" s="136"/>
      <c r="I200" s="136"/>
      <c r="J200" s="136"/>
      <c r="K200" s="136"/>
      <c r="L200" s="136"/>
      <c r="M200" s="137">
        <f t="shared" si="33"/>
        <v>0</v>
      </c>
      <c r="N200" s="135"/>
    </row>
    <row r="201" spans="1:14" customFormat="1" ht="42" customHeight="1" x14ac:dyDescent="0.25">
      <c r="A201" s="44">
        <v>417</v>
      </c>
      <c r="B201" s="41" t="s">
        <v>244</v>
      </c>
      <c r="C201" s="136"/>
      <c r="D201" s="136"/>
      <c r="E201" s="136"/>
      <c r="F201" s="136"/>
      <c r="G201" s="136"/>
      <c r="H201" s="136"/>
      <c r="I201" s="136"/>
      <c r="J201" s="136"/>
      <c r="K201" s="136"/>
      <c r="L201" s="136"/>
      <c r="M201" s="137">
        <f t="shared" si="33"/>
        <v>0</v>
      </c>
      <c r="N201" s="135"/>
    </row>
    <row r="202" spans="1:14" customFormat="1" ht="34.5" customHeight="1" x14ac:dyDescent="0.25">
      <c r="A202" s="44">
        <v>418</v>
      </c>
      <c r="B202" s="41" t="s">
        <v>245</v>
      </c>
      <c r="C202" s="136"/>
      <c r="D202" s="136"/>
      <c r="E202" s="136"/>
      <c r="F202" s="136"/>
      <c r="G202" s="136"/>
      <c r="H202" s="136"/>
      <c r="I202" s="136"/>
      <c r="J202" s="136"/>
      <c r="K202" s="136"/>
      <c r="L202" s="136"/>
      <c r="M202" s="137">
        <f t="shared" si="33"/>
        <v>0</v>
      </c>
      <c r="N202" s="135"/>
    </row>
    <row r="203" spans="1:14" customFormat="1" ht="34.5" customHeight="1" x14ac:dyDescent="0.25">
      <c r="A203" s="44">
        <v>419</v>
      </c>
      <c r="B203" s="41" t="s">
        <v>246</v>
      </c>
      <c r="C203" s="136"/>
      <c r="D203" s="136"/>
      <c r="E203" s="136"/>
      <c r="F203" s="136"/>
      <c r="G203" s="136"/>
      <c r="H203" s="136"/>
      <c r="I203" s="136"/>
      <c r="J203" s="136"/>
      <c r="K203" s="136"/>
      <c r="L203" s="136"/>
      <c r="M203" s="137">
        <f t="shared" si="33"/>
        <v>0</v>
      </c>
      <c r="N203" s="135"/>
    </row>
    <row r="204" spans="1:14" customFormat="1" ht="25.5" customHeight="1" x14ac:dyDescent="0.25">
      <c r="A204" s="38">
        <v>4200</v>
      </c>
      <c r="B204" s="39" t="s">
        <v>247</v>
      </c>
      <c r="C204" s="134">
        <f t="shared" ref="C204:L204" si="34">SUM(C205:C209)</f>
        <v>0</v>
      </c>
      <c r="D204" s="134">
        <f>SUM(D205:D209)</f>
        <v>0</v>
      </c>
      <c r="E204" s="134">
        <f t="shared" si="34"/>
        <v>0</v>
      </c>
      <c r="F204" s="134">
        <f t="shared" si="34"/>
        <v>0</v>
      </c>
      <c r="G204" s="134">
        <f t="shared" si="34"/>
        <v>672000</v>
      </c>
      <c r="H204" s="134">
        <f t="shared" si="34"/>
        <v>0</v>
      </c>
      <c r="I204" s="134">
        <f t="shared" si="34"/>
        <v>0</v>
      </c>
      <c r="J204" s="134">
        <f t="shared" si="34"/>
        <v>0</v>
      </c>
      <c r="K204" s="134">
        <f t="shared" si="34"/>
        <v>0</v>
      </c>
      <c r="L204" s="134">
        <f t="shared" si="34"/>
        <v>0</v>
      </c>
      <c r="M204" s="134">
        <f t="shared" si="33"/>
        <v>672000</v>
      </c>
      <c r="N204" s="139"/>
    </row>
    <row r="205" spans="1:14" customFormat="1" ht="25.5" x14ac:dyDescent="0.25">
      <c r="A205" s="44">
        <v>421</v>
      </c>
      <c r="B205" s="41" t="s">
        <v>248</v>
      </c>
      <c r="C205" s="136"/>
      <c r="D205" s="136"/>
      <c r="E205" s="136"/>
      <c r="F205" s="136"/>
      <c r="G205" s="136"/>
      <c r="H205" s="136"/>
      <c r="I205" s="136"/>
      <c r="J205" s="136"/>
      <c r="K205" s="136"/>
      <c r="L205" s="136"/>
      <c r="M205" s="137">
        <f t="shared" si="33"/>
        <v>0</v>
      </c>
      <c r="N205" s="135"/>
    </row>
    <row r="206" spans="1:14" customFormat="1" ht="26.25" customHeight="1" x14ac:dyDescent="0.25">
      <c r="A206" s="44">
        <v>422</v>
      </c>
      <c r="B206" s="41" t="s">
        <v>249</v>
      </c>
      <c r="C206" s="136"/>
      <c r="D206" s="136"/>
      <c r="E206" s="136"/>
      <c r="F206" s="136"/>
      <c r="G206" s="136">
        <v>672000</v>
      </c>
      <c r="H206" s="136"/>
      <c r="I206" s="136"/>
      <c r="J206" s="136"/>
      <c r="K206" s="136"/>
      <c r="L206" s="136"/>
      <c r="M206" s="137">
        <f t="shared" si="33"/>
        <v>672000</v>
      </c>
      <c r="N206" s="135"/>
    </row>
    <row r="207" spans="1:14" customFormat="1" ht="25.5" x14ac:dyDescent="0.25">
      <c r="A207" s="44">
        <v>423</v>
      </c>
      <c r="B207" s="41" t="s">
        <v>250</v>
      </c>
      <c r="C207" s="136"/>
      <c r="D207" s="136"/>
      <c r="E207" s="136"/>
      <c r="F207" s="136"/>
      <c r="G207" s="136"/>
      <c r="H207" s="136"/>
      <c r="I207" s="136"/>
      <c r="J207" s="136"/>
      <c r="K207" s="136"/>
      <c r="L207" s="136"/>
      <c r="M207" s="137">
        <f t="shared" si="33"/>
        <v>0</v>
      </c>
      <c r="N207" s="135"/>
    </row>
    <row r="208" spans="1:14" customFormat="1" ht="25.5" customHeight="1" x14ac:dyDescent="0.25">
      <c r="A208" s="44">
        <v>424</v>
      </c>
      <c r="B208" s="41" t="s">
        <v>251</v>
      </c>
      <c r="C208" s="136"/>
      <c r="D208" s="136"/>
      <c r="E208" s="136"/>
      <c r="F208" s="136"/>
      <c r="G208" s="136"/>
      <c r="H208" s="136"/>
      <c r="I208" s="136"/>
      <c r="J208" s="136"/>
      <c r="K208" s="136"/>
      <c r="L208" s="136"/>
      <c r="M208" s="137">
        <f t="shared" si="33"/>
        <v>0</v>
      </c>
      <c r="N208" s="135"/>
    </row>
    <row r="209" spans="1:14" customFormat="1" ht="25.9" customHeight="1" x14ac:dyDescent="0.25">
      <c r="A209" s="44">
        <v>425</v>
      </c>
      <c r="B209" s="41" t="s">
        <v>252</v>
      </c>
      <c r="C209" s="136"/>
      <c r="D209" s="136"/>
      <c r="E209" s="136"/>
      <c r="F209" s="136"/>
      <c r="G209" s="136"/>
      <c r="H209" s="136"/>
      <c r="I209" s="136"/>
      <c r="J209" s="136"/>
      <c r="K209" s="136"/>
      <c r="L209" s="136"/>
      <c r="M209" s="137">
        <f t="shared" si="33"/>
        <v>0</v>
      </c>
      <c r="N209" s="135"/>
    </row>
    <row r="210" spans="1:14" customFormat="1" ht="25.5" customHeight="1" x14ac:dyDescent="0.25">
      <c r="A210" s="38">
        <v>4300</v>
      </c>
      <c r="B210" s="39" t="s">
        <v>46</v>
      </c>
      <c r="C210" s="134">
        <f t="shared" ref="C210:N210" si="35">SUM(C211:C219)</f>
        <v>0</v>
      </c>
      <c r="D210" s="134">
        <f>SUM(D211:D219)</f>
        <v>0</v>
      </c>
      <c r="E210" s="134">
        <f t="shared" si="35"/>
        <v>0</v>
      </c>
      <c r="F210" s="134">
        <f t="shared" si="35"/>
        <v>0</v>
      </c>
      <c r="G210" s="134">
        <f t="shared" si="35"/>
        <v>960000</v>
      </c>
      <c r="H210" s="134">
        <f t="shared" si="35"/>
        <v>0</v>
      </c>
      <c r="I210" s="134">
        <f t="shared" si="35"/>
        <v>0</v>
      </c>
      <c r="J210" s="134">
        <f t="shared" si="35"/>
        <v>0</v>
      </c>
      <c r="K210" s="134">
        <f t="shared" si="35"/>
        <v>0</v>
      </c>
      <c r="L210" s="134">
        <f t="shared" si="35"/>
        <v>0</v>
      </c>
      <c r="M210" s="134">
        <f t="shared" si="33"/>
        <v>960000</v>
      </c>
      <c r="N210" s="140">
        <f t="shared" si="35"/>
        <v>0</v>
      </c>
    </row>
    <row r="211" spans="1:14" customFormat="1" ht="25.5" customHeight="1" x14ac:dyDescent="0.25">
      <c r="A211" s="44">
        <v>431</v>
      </c>
      <c r="B211" s="41" t="s">
        <v>253</v>
      </c>
      <c r="C211" s="136"/>
      <c r="D211" s="136"/>
      <c r="E211" s="136"/>
      <c r="F211" s="136"/>
      <c r="G211" s="136"/>
      <c r="H211" s="136"/>
      <c r="I211" s="136"/>
      <c r="J211" s="136"/>
      <c r="K211" s="136"/>
      <c r="L211" s="136"/>
      <c r="M211" s="137">
        <f t="shared" si="33"/>
        <v>0</v>
      </c>
      <c r="N211" s="135"/>
    </row>
    <row r="212" spans="1:14" customFormat="1" ht="25.5" customHeight="1" x14ac:dyDescent="0.25">
      <c r="A212" s="44">
        <v>432</v>
      </c>
      <c r="B212" s="41" t="s">
        <v>254</v>
      </c>
      <c r="C212" s="136"/>
      <c r="D212" s="136"/>
      <c r="E212" s="136"/>
      <c r="F212" s="136"/>
      <c r="G212" s="136"/>
      <c r="H212" s="136"/>
      <c r="I212" s="136"/>
      <c r="J212" s="136"/>
      <c r="K212" s="136"/>
      <c r="L212" s="136"/>
      <c r="M212" s="137">
        <f t="shared" si="33"/>
        <v>0</v>
      </c>
      <c r="N212" s="135"/>
    </row>
    <row r="213" spans="1:14" customFormat="1" ht="25.5" customHeight="1" x14ac:dyDescent="0.25">
      <c r="A213" s="44">
        <v>433</v>
      </c>
      <c r="B213" s="41" t="s">
        <v>255</v>
      </c>
      <c r="C213" s="136"/>
      <c r="D213" s="136"/>
      <c r="E213" s="136"/>
      <c r="F213" s="136"/>
      <c r="G213" s="136"/>
      <c r="H213" s="136"/>
      <c r="I213" s="136"/>
      <c r="J213" s="136"/>
      <c r="K213" s="136"/>
      <c r="L213" s="136"/>
      <c r="M213" s="137">
        <f t="shared" si="33"/>
        <v>0</v>
      </c>
      <c r="N213" s="135"/>
    </row>
    <row r="214" spans="1:14" customFormat="1" ht="25.5" customHeight="1" x14ac:dyDescent="0.25">
      <c r="A214" s="44">
        <v>434</v>
      </c>
      <c r="B214" s="41" t="s">
        <v>256</v>
      </c>
      <c r="C214" s="136"/>
      <c r="D214" s="136"/>
      <c r="E214" s="136"/>
      <c r="F214" s="136"/>
      <c r="G214" s="136"/>
      <c r="H214" s="136"/>
      <c r="I214" s="136"/>
      <c r="J214" s="136"/>
      <c r="K214" s="136"/>
      <c r="L214" s="136"/>
      <c r="M214" s="137">
        <f t="shared" si="33"/>
        <v>0</v>
      </c>
      <c r="N214" s="135"/>
    </row>
    <row r="215" spans="1:14" customFormat="1" ht="25.5" customHeight="1" x14ac:dyDescent="0.25">
      <c r="A215" s="44">
        <v>435</v>
      </c>
      <c r="B215" s="41" t="s">
        <v>257</v>
      </c>
      <c r="C215" s="136"/>
      <c r="D215" s="136"/>
      <c r="E215" s="136"/>
      <c r="F215" s="136"/>
      <c r="G215" s="136"/>
      <c r="H215" s="136"/>
      <c r="I215" s="136"/>
      <c r="J215" s="136"/>
      <c r="K215" s="136"/>
      <c r="L215" s="136"/>
      <c r="M215" s="137">
        <f t="shared" si="33"/>
        <v>0</v>
      </c>
      <c r="N215" s="135"/>
    </row>
    <row r="216" spans="1:14" customFormat="1" ht="25.5" customHeight="1" x14ac:dyDescent="0.25">
      <c r="A216" s="44">
        <v>436</v>
      </c>
      <c r="B216" s="41" t="s">
        <v>258</v>
      </c>
      <c r="C216" s="136"/>
      <c r="D216" s="136"/>
      <c r="E216" s="136"/>
      <c r="F216" s="136"/>
      <c r="G216" s="136"/>
      <c r="H216" s="136"/>
      <c r="I216" s="136"/>
      <c r="J216" s="136"/>
      <c r="K216" s="136"/>
      <c r="L216" s="136"/>
      <c r="M216" s="137">
        <f t="shared" si="33"/>
        <v>0</v>
      </c>
      <c r="N216" s="135"/>
    </row>
    <row r="217" spans="1:14" customFormat="1" ht="25.5" customHeight="1" x14ac:dyDescent="0.25">
      <c r="A217" s="44">
        <v>437</v>
      </c>
      <c r="B217" s="41" t="s">
        <v>259</v>
      </c>
      <c r="C217" s="136"/>
      <c r="D217" s="136"/>
      <c r="E217" s="136"/>
      <c r="F217" s="136"/>
      <c r="G217" s="136"/>
      <c r="H217" s="136"/>
      <c r="I217" s="136"/>
      <c r="J217" s="136"/>
      <c r="K217" s="136"/>
      <c r="L217" s="136"/>
      <c r="M217" s="137">
        <f t="shared" si="33"/>
        <v>0</v>
      </c>
      <c r="N217" s="135"/>
    </row>
    <row r="218" spans="1:14" customFormat="1" ht="25.5" customHeight="1" x14ac:dyDescent="0.25">
      <c r="A218" s="44">
        <v>438</v>
      </c>
      <c r="B218" s="41" t="s">
        <v>260</v>
      </c>
      <c r="C218" s="136"/>
      <c r="D218" s="136"/>
      <c r="E218" s="136"/>
      <c r="F218" s="136"/>
      <c r="G218" s="136"/>
      <c r="H218" s="136"/>
      <c r="I218" s="136"/>
      <c r="J218" s="136"/>
      <c r="K218" s="136"/>
      <c r="L218" s="136"/>
      <c r="M218" s="137">
        <f t="shared" si="33"/>
        <v>0</v>
      </c>
      <c r="N218" s="135"/>
    </row>
    <row r="219" spans="1:14" customFormat="1" ht="25.5" customHeight="1" x14ac:dyDescent="0.25">
      <c r="A219" s="44">
        <v>439</v>
      </c>
      <c r="B219" s="41" t="s">
        <v>261</v>
      </c>
      <c r="C219" s="136"/>
      <c r="D219" s="136"/>
      <c r="E219" s="136"/>
      <c r="F219" s="136"/>
      <c r="G219" s="136">
        <v>960000</v>
      </c>
      <c r="H219" s="136"/>
      <c r="I219" s="136"/>
      <c r="J219" s="136"/>
      <c r="K219" s="136"/>
      <c r="L219" s="136"/>
      <c r="M219" s="137">
        <f t="shared" si="33"/>
        <v>960000</v>
      </c>
      <c r="N219" s="135"/>
    </row>
    <row r="220" spans="1:14" customFormat="1" ht="25.5" customHeight="1" x14ac:dyDescent="0.25">
      <c r="A220" s="38">
        <v>4400</v>
      </c>
      <c r="B220" s="39" t="s">
        <v>47</v>
      </c>
      <c r="C220" s="134">
        <f t="shared" ref="C220:N220" si="36">SUM(C221:C228)</f>
        <v>0</v>
      </c>
      <c r="D220" s="134">
        <f>SUM(D221:D228)</f>
        <v>0</v>
      </c>
      <c r="E220" s="134">
        <f t="shared" si="36"/>
        <v>0</v>
      </c>
      <c r="F220" s="134">
        <f t="shared" si="36"/>
        <v>0</v>
      </c>
      <c r="G220" s="134">
        <f t="shared" si="36"/>
        <v>0</v>
      </c>
      <c r="H220" s="134">
        <f t="shared" si="36"/>
        <v>0</v>
      </c>
      <c r="I220" s="134">
        <f t="shared" si="36"/>
        <v>0</v>
      </c>
      <c r="J220" s="134">
        <f t="shared" si="36"/>
        <v>0</v>
      </c>
      <c r="K220" s="134">
        <f t="shared" si="36"/>
        <v>0</v>
      </c>
      <c r="L220" s="134">
        <f t="shared" si="36"/>
        <v>0</v>
      </c>
      <c r="M220" s="134">
        <f t="shared" si="33"/>
        <v>0</v>
      </c>
      <c r="N220" s="140">
        <f t="shared" si="36"/>
        <v>0</v>
      </c>
    </row>
    <row r="221" spans="1:14" customFormat="1" ht="25.5" customHeight="1" x14ac:dyDescent="0.25">
      <c r="A221" s="44">
        <v>441</v>
      </c>
      <c r="B221" s="41" t="s">
        <v>262</v>
      </c>
      <c r="C221" s="136"/>
      <c r="D221" s="136"/>
      <c r="E221" s="136"/>
      <c r="F221" s="136"/>
      <c r="G221" s="136"/>
      <c r="H221" s="136"/>
      <c r="I221" s="136"/>
      <c r="J221" s="136"/>
      <c r="K221" s="136"/>
      <c r="L221" s="136"/>
      <c r="M221" s="137">
        <f t="shared" si="33"/>
        <v>0</v>
      </c>
      <c r="N221" s="135"/>
    </row>
    <row r="222" spans="1:14" customFormat="1" ht="25.5" customHeight="1" x14ac:dyDescent="0.25">
      <c r="A222" s="44">
        <v>442</v>
      </c>
      <c r="B222" s="41" t="s">
        <v>263</v>
      </c>
      <c r="C222" s="136"/>
      <c r="D222" s="136"/>
      <c r="E222" s="136"/>
      <c r="F222" s="136"/>
      <c r="G222" s="136"/>
      <c r="H222" s="136"/>
      <c r="I222" s="136"/>
      <c r="J222" s="136"/>
      <c r="K222" s="136"/>
      <c r="L222" s="136"/>
      <c r="M222" s="137">
        <f t="shared" si="33"/>
        <v>0</v>
      </c>
      <c r="N222" s="135"/>
    </row>
    <row r="223" spans="1:14" customFormat="1" ht="25.5" customHeight="1" x14ac:dyDescent="0.25">
      <c r="A223" s="44">
        <v>443</v>
      </c>
      <c r="B223" s="41" t="s">
        <v>264</v>
      </c>
      <c r="C223" s="136"/>
      <c r="D223" s="136"/>
      <c r="E223" s="136"/>
      <c r="F223" s="136"/>
      <c r="G223" s="136"/>
      <c r="H223" s="136"/>
      <c r="I223" s="136"/>
      <c r="J223" s="136"/>
      <c r="K223" s="136"/>
      <c r="L223" s="136"/>
      <c r="M223" s="137">
        <f t="shared" si="33"/>
        <v>0</v>
      </c>
      <c r="N223" s="135"/>
    </row>
    <row r="224" spans="1:14" customFormat="1" ht="25.5" customHeight="1" x14ac:dyDescent="0.25">
      <c r="A224" s="44">
        <v>444</v>
      </c>
      <c r="B224" s="41" t="s">
        <v>265</v>
      </c>
      <c r="C224" s="136"/>
      <c r="D224" s="136"/>
      <c r="E224" s="136"/>
      <c r="F224" s="136"/>
      <c r="G224" s="136"/>
      <c r="H224" s="136"/>
      <c r="I224" s="136"/>
      <c r="J224" s="136"/>
      <c r="K224" s="136"/>
      <c r="L224" s="136"/>
      <c r="M224" s="137">
        <f t="shared" si="33"/>
        <v>0</v>
      </c>
      <c r="N224" s="135"/>
    </row>
    <row r="225" spans="1:14" customFormat="1" ht="25.5" customHeight="1" x14ac:dyDescent="0.25">
      <c r="A225" s="44">
        <v>445</v>
      </c>
      <c r="B225" s="41" t="s">
        <v>266</v>
      </c>
      <c r="C225" s="136"/>
      <c r="D225" s="136"/>
      <c r="E225" s="136"/>
      <c r="F225" s="136"/>
      <c r="G225" s="136"/>
      <c r="H225" s="136"/>
      <c r="I225" s="136"/>
      <c r="J225" s="136"/>
      <c r="K225" s="136"/>
      <c r="L225" s="136"/>
      <c r="M225" s="137">
        <f t="shared" si="33"/>
        <v>0</v>
      </c>
      <c r="N225" s="135"/>
    </row>
    <row r="226" spans="1:14" customFormat="1" ht="25.5" customHeight="1" x14ac:dyDescent="0.25">
      <c r="A226" s="44">
        <v>446</v>
      </c>
      <c r="B226" s="41" t="s">
        <v>267</v>
      </c>
      <c r="C226" s="136"/>
      <c r="D226" s="136"/>
      <c r="E226" s="136"/>
      <c r="F226" s="136"/>
      <c r="G226" s="136"/>
      <c r="H226" s="136"/>
      <c r="I226" s="136"/>
      <c r="J226" s="136"/>
      <c r="K226" s="136"/>
      <c r="L226" s="136"/>
      <c r="M226" s="137">
        <f t="shared" si="33"/>
        <v>0</v>
      </c>
      <c r="N226" s="135"/>
    </row>
    <row r="227" spans="1:14" customFormat="1" ht="25.5" customHeight="1" x14ac:dyDescent="0.25">
      <c r="A227" s="44">
        <v>447</v>
      </c>
      <c r="B227" s="41" t="s">
        <v>268</v>
      </c>
      <c r="C227" s="136"/>
      <c r="D227" s="136"/>
      <c r="E227" s="136"/>
      <c r="F227" s="136"/>
      <c r="G227" s="136"/>
      <c r="H227" s="136"/>
      <c r="I227" s="136"/>
      <c r="J227" s="136"/>
      <c r="K227" s="136"/>
      <c r="L227" s="136"/>
      <c r="M227" s="137">
        <f t="shared" si="33"/>
        <v>0</v>
      </c>
      <c r="N227" s="135"/>
    </row>
    <row r="228" spans="1:14" customFormat="1" ht="25.5" customHeight="1" x14ac:dyDescent="0.25">
      <c r="A228" s="44">
        <v>448</v>
      </c>
      <c r="B228" s="41" t="s">
        <v>269</v>
      </c>
      <c r="C228" s="136"/>
      <c r="D228" s="136"/>
      <c r="E228" s="136"/>
      <c r="F228" s="136"/>
      <c r="G228" s="136"/>
      <c r="H228" s="136"/>
      <c r="I228" s="136"/>
      <c r="J228" s="136"/>
      <c r="K228" s="136"/>
      <c r="L228" s="136"/>
      <c r="M228" s="137">
        <f t="shared" si="33"/>
        <v>0</v>
      </c>
      <c r="N228" s="135"/>
    </row>
    <row r="229" spans="1:14" customFormat="1" ht="25.5" customHeight="1" x14ac:dyDescent="0.25">
      <c r="A229" s="38">
        <v>4500</v>
      </c>
      <c r="B229" s="39" t="s">
        <v>48</v>
      </c>
      <c r="C229" s="134">
        <f t="shared" ref="C229:N229" si="37">SUM(C230:C232)</f>
        <v>0</v>
      </c>
      <c r="D229" s="134">
        <f>SUM(D230:D232)</f>
        <v>0</v>
      </c>
      <c r="E229" s="134">
        <f t="shared" si="37"/>
        <v>0</v>
      </c>
      <c r="F229" s="134">
        <f t="shared" si="37"/>
        <v>0</v>
      </c>
      <c r="G229" s="134">
        <f t="shared" si="37"/>
        <v>295041.36</v>
      </c>
      <c r="H229" s="134">
        <f t="shared" si="37"/>
        <v>0</v>
      </c>
      <c r="I229" s="134">
        <f t="shared" si="37"/>
        <v>0</v>
      </c>
      <c r="J229" s="134">
        <f t="shared" si="37"/>
        <v>0</v>
      </c>
      <c r="K229" s="134">
        <f t="shared" si="37"/>
        <v>0</v>
      </c>
      <c r="L229" s="134">
        <f t="shared" si="37"/>
        <v>0</v>
      </c>
      <c r="M229" s="134">
        <f t="shared" si="33"/>
        <v>295041.36</v>
      </c>
      <c r="N229" s="140">
        <f t="shared" si="37"/>
        <v>0</v>
      </c>
    </row>
    <row r="230" spans="1:14" customFormat="1" ht="25.5" customHeight="1" x14ac:dyDescent="0.25">
      <c r="A230" s="44">
        <v>451</v>
      </c>
      <c r="B230" s="41" t="s">
        <v>270</v>
      </c>
      <c r="C230" s="136"/>
      <c r="D230" s="136"/>
      <c r="E230" s="136"/>
      <c r="F230" s="136"/>
      <c r="G230" s="136">
        <v>295041.36</v>
      </c>
      <c r="H230" s="136"/>
      <c r="I230" s="136"/>
      <c r="J230" s="136"/>
      <c r="K230" s="136"/>
      <c r="L230" s="136"/>
      <c r="M230" s="137">
        <f t="shared" si="33"/>
        <v>295041.36</v>
      </c>
      <c r="N230" s="135"/>
    </row>
    <row r="231" spans="1:14" customFormat="1" ht="25.5" customHeight="1" x14ac:dyDescent="0.25">
      <c r="A231" s="44">
        <v>452</v>
      </c>
      <c r="B231" s="41" t="s">
        <v>271</v>
      </c>
      <c r="C231" s="136"/>
      <c r="D231" s="136"/>
      <c r="E231" s="136"/>
      <c r="F231" s="136"/>
      <c r="G231" s="136"/>
      <c r="H231" s="136"/>
      <c r="I231" s="136"/>
      <c r="J231" s="136"/>
      <c r="K231" s="136"/>
      <c r="L231" s="136"/>
      <c r="M231" s="137">
        <f t="shared" si="33"/>
        <v>0</v>
      </c>
      <c r="N231" s="135"/>
    </row>
    <row r="232" spans="1:14" customFormat="1" ht="25.5" customHeight="1" x14ac:dyDescent="0.25">
      <c r="A232" s="44">
        <v>459</v>
      </c>
      <c r="B232" s="41" t="s">
        <v>272</v>
      </c>
      <c r="C232" s="136"/>
      <c r="D232" s="136"/>
      <c r="E232" s="136"/>
      <c r="F232" s="136"/>
      <c r="G232" s="136"/>
      <c r="H232" s="136"/>
      <c r="I232" s="136"/>
      <c r="J232" s="136"/>
      <c r="K232" s="136"/>
      <c r="L232" s="136"/>
      <c r="M232" s="137">
        <f t="shared" si="33"/>
        <v>0</v>
      </c>
      <c r="N232" s="135"/>
    </row>
    <row r="233" spans="1:14" customFormat="1" ht="35.25" customHeight="1" x14ac:dyDescent="0.25">
      <c r="A233" s="38">
        <v>4600</v>
      </c>
      <c r="B233" s="33" t="s">
        <v>273</v>
      </c>
      <c r="C233" s="134">
        <f t="shared" ref="C233:N233" si="38">SUM(C234:C240)</f>
        <v>0</v>
      </c>
      <c r="D233" s="134">
        <f>SUM(D234:D240)</f>
        <v>0</v>
      </c>
      <c r="E233" s="134">
        <f t="shared" si="38"/>
        <v>0</v>
      </c>
      <c r="F233" s="134">
        <f t="shared" si="38"/>
        <v>0</v>
      </c>
      <c r="G233" s="134">
        <f t="shared" si="38"/>
        <v>0</v>
      </c>
      <c r="H233" s="134">
        <f t="shared" si="38"/>
        <v>0</v>
      </c>
      <c r="I233" s="134">
        <f t="shared" si="38"/>
        <v>0</v>
      </c>
      <c r="J233" s="134">
        <f t="shared" si="38"/>
        <v>0</v>
      </c>
      <c r="K233" s="134">
        <f t="shared" si="38"/>
        <v>0</v>
      </c>
      <c r="L233" s="134">
        <f t="shared" si="38"/>
        <v>0</v>
      </c>
      <c r="M233" s="134">
        <f t="shared" si="33"/>
        <v>0</v>
      </c>
      <c r="N233" s="140">
        <f t="shared" si="38"/>
        <v>0</v>
      </c>
    </row>
    <row r="234" spans="1:14" customFormat="1" ht="25.5" customHeight="1" x14ac:dyDescent="0.25">
      <c r="A234" s="44">
        <v>461</v>
      </c>
      <c r="B234" s="41" t="s">
        <v>274</v>
      </c>
      <c r="C234" s="136"/>
      <c r="D234" s="136"/>
      <c r="E234" s="136"/>
      <c r="F234" s="136"/>
      <c r="G234" s="136"/>
      <c r="H234" s="136"/>
      <c r="I234" s="136"/>
      <c r="J234" s="136"/>
      <c r="K234" s="136"/>
      <c r="L234" s="136"/>
      <c r="M234" s="137">
        <f t="shared" si="33"/>
        <v>0</v>
      </c>
      <c r="N234" s="135"/>
    </row>
    <row r="235" spans="1:14" customFormat="1" ht="25.5" customHeight="1" x14ac:dyDescent="0.25">
      <c r="A235" s="44">
        <v>462</v>
      </c>
      <c r="B235" s="41" t="s">
        <v>275</v>
      </c>
      <c r="C235" s="136"/>
      <c r="D235" s="136"/>
      <c r="E235" s="136"/>
      <c r="F235" s="136"/>
      <c r="G235" s="136"/>
      <c r="H235" s="136"/>
      <c r="I235" s="136"/>
      <c r="J235" s="136"/>
      <c r="K235" s="136"/>
      <c r="L235" s="136"/>
      <c r="M235" s="137">
        <f t="shared" si="33"/>
        <v>0</v>
      </c>
      <c r="N235" s="135"/>
    </row>
    <row r="236" spans="1:14" customFormat="1" ht="25.5" customHeight="1" x14ac:dyDescent="0.25">
      <c r="A236" s="44">
        <v>463</v>
      </c>
      <c r="B236" s="41" t="s">
        <v>276</v>
      </c>
      <c r="C236" s="136"/>
      <c r="D236" s="136"/>
      <c r="E236" s="136"/>
      <c r="F236" s="136"/>
      <c r="G236" s="136"/>
      <c r="H236" s="136"/>
      <c r="I236" s="136"/>
      <c r="J236" s="136"/>
      <c r="K236" s="136"/>
      <c r="L236" s="136"/>
      <c r="M236" s="137">
        <f t="shared" si="33"/>
        <v>0</v>
      </c>
      <c r="N236" s="135"/>
    </row>
    <row r="237" spans="1:14" customFormat="1" ht="31.5" customHeight="1" x14ac:dyDescent="0.25">
      <c r="A237" s="44">
        <v>464</v>
      </c>
      <c r="B237" s="41" t="s">
        <v>277</v>
      </c>
      <c r="C237" s="136"/>
      <c r="D237" s="136"/>
      <c r="E237" s="136"/>
      <c r="F237" s="136"/>
      <c r="G237" s="136"/>
      <c r="H237" s="136"/>
      <c r="I237" s="136"/>
      <c r="J237" s="136"/>
      <c r="K237" s="136"/>
      <c r="L237" s="136"/>
      <c r="M237" s="137">
        <f t="shared" si="33"/>
        <v>0</v>
      </c>
      <c r="N237" s="135"/>
    </row>
    <row r="238" spans="1:14" customFormat="1" ht="35.25" customHeight="1" x14ac:dyDescent="0.25">
      <c r="A238" s="44">
        <v>465</v>
      </c>
      <c r="B238" s="41" t="s">
        <v>278</v>
      </c>
      <c r="C238" s="136"/>
      <c r="D238" s="136"/>
      <c r="E238" s="136"/>
      <c r="F238" s="136"/>
      <c r="G238" s="136"/>
      <c r="H238" s="136"/>
      <c r="I238" s="136"/>
      <c r="J238" s="136"/>
      <c r="K238" s="136"/>
      <c r="L238" s="136"/>
      <c r="M238" s="137">
        <f t="shared" si="33"/>
        <v>0</v>
      </c>
      <c r="N238" s="135"/>
    </row>
    <row r="239" spans="1:14" customFormat="1" ht="35.25" customHeight="1" x14ac:dyDescent="0.25">
      <c r="A239" s="44">
        <v>466</v>
      </c>
      <c r="B239" s="105" t="s">
        <v>279</v>
      </c>
      <c r="C239" s="136"/>
      <c r="D239" s="136"/>
      <c r="E239" s="136"/>
      <c r="F239" s="136"/>
      <c r="G239" s="136"/>
      <c r="H239" s="136"/>
      <c r="I239" s="136"/>
      <c r="J239" s="136"/>
      <c r="K239" s="136"/>
      <c r="L239" s="136"/>
      <c r="M239" s="137"/>
      <c r="N239" s="135"/>
    </row>
    <row r="240" spans="1:14" customFormat="1" ht="31.5" customHeight="1" x14ac:dyDescent="0.25">
      <c r="A240" s="44">
        <v>469</v>
      </c>
      <c r="B240" s="41" t="s">
        <v>583</v>
      </c>
      <c r="C240" s="136"/>
      <c r="D240" s="136"/>
      <c r="E240" s="136"/>
      <c r="F240" s="136"/>
      <c r="G240" s="136"/>
      <c r="H240" s="136"/>
      <c r="I240" s="136"/>
      <c r="J240" s="136"/>
      <c r="K240" s="136"/>
      <c r="L240" s="136"/>
      <c r="M240" s="137">
        <f t="shared" si="33"/>
        <v>0</v>
      </c>
      <c r="N240" s="135"/>
    </row>
    <row r="241" spans="1:14" customFormat="1" ht="25.5" customHeight="1" x14ac:dyDescent="0.25">
      <c r="A241" s="38">
        <v>4700</v>
      </c>
      <c r="B241" s="39" t="s">
        <v>280</v>
      </c>
      <c r="C241" s="134">
        <f t="shared" ref="C241:N241" si="39">SUM(C242)</f>
        <v>0</v>
      </c>
      <c r="D241" s="134">
        <f t="shared" si="39"/>
        <v>0</v>
      </c>
      <c r="E241" s="134">
        <f t="shared" si="39"/>
        <v>0</v>
      </c>
      <c r="F241" s="134">
        <f t="shared" si="39"/>
        <v>0</v>
      </c>
      <c r="G241" s="134">
        <f t="shared" si="39"/>
        <v>0</v>
      </c>
      <c r="H241" s="134">
        <f t="shared" si="39"/>
        <v>0</v>
      </c>
      <c r="I241" s="134">
        <f t="shared" si="39"/>
        <v>0</v>
      </c>
      <c r="J241" s="134">
        <f t="shared" si="39"/>
        <v>0</v>
      </c>
      <c r="K241" s="134">
        <f t="shared" si="39"/>
        <v>0</v>
      </c>
      <c r="L241" s="134">
        <f t="shared" si="39"/>
        <v>0</v>
      </c>
      <c r="M241" s="134">
        <f t="shared" si="33"/>
        <v>0</v>
      </c>
      <c r="N241" s="146">
        <f t="shared" si="39"/>
        <v>0</v>
      </c>
    </row>
    <row r="242" spans="1:14" customFormat="1" ht="31.5" customHeight="1" x14ac:dyDescent="0.25">
      <c r="A242" s="44">
        <v>471</v>
      </c>
      <c r="B242" s="41" t="s">
        <v>281</v>
      </c>
      <c r="C242" s="147"/>
      <c r="D242" s="147"/>
      <c r="E242" s="147"/>
      <c r="F242" s="147"/>
      <c r="G242" s="147"/>
      <c r="H242" s="147"/>
      <c r="I242" s="147"/>
      <c r="J242" s="147"/>
      <c r="K242" s="147"/>
      <c r="L242" s="147"/>
      <c r="M242" s="137">
        <f t="shared" si="33"/>
        <v>0</v>
      </c>
      <c r="N242" s="135"/>
    </row>
    <row r="243" spans="1:14" customFormat="1" ht="25.5" customHeight="1" x14ac:dyDescent="0.25">
      <c r="A243" s="38">
        <v>4800</v>
      </c>
      <c r="B243" s="39" t="s">
        <v>282</v>
      </c>
      <c r="C243" s="134">
        <f t="shared" ref="C243:N243" si="40">SUM(C244:C248)</f>
        <v>0</v>
      </c>
      <c r="D243" s="134">
        <f>SUM(D244:D248)</f>
        <v>0</v>
      </c>
      <c r="E243" s="134">
        <f t="shared" si="40"/>
        <v>0</v>
      </c>
      <c r="F243" s="134">
        <f t="shared" si="40"/>
        <v>0</v>
      </c>
      <c r="G243" s="134">
        <f t="shared" si="40"/>
        <v>0</v>
      </c>
      <c r="H243" s="134">
        <f t="shared" si="40"/>
        <v>0</v>
      </c>
      <c r="I243" s="134">
        <f t="shared" si="40"/>
        <v>0</v>
      </c>
      <c r="J243" s="134">
        <f t="shared" si="40"/>
        <v>0</v>
      </c>
      <c r="K243" s="134">
        <f t="shared" si="40"/>
        <v>0</v>
      </c>
      <c r="L243" s="134">
        <f t="shared" si="40"/>
        <v>0</v>
      </c>
      <c r="M243" s="134">
        <f t="shared" si="33"/>
        <v>0</v>
      </c>
      <c r="N243" s="146">
        <f t="shared" si="40"/>
        <v>0</v>
      </c>
    </row>
    <row r="244" spans="1:14" customFormat="1" ht="31.5" customHeight="1" x14ac:dyDescent="0.25">
      <c r="A244" s="44">
        <v>481</v>
      </c>
      <c r="B244" s="41" t="s">
        <v>283</v>
      </c>
      <c r="C244" s="136"/>
      <c r="D244" s="136"/>
      <c r="E244" s="136"/>
      <c r="F244" s="136"/>
      <c r="G244" s="136"/>
      <c r="H244" s="136"/>
      <c r="I244" s="136"/>
      <c r="J244" s="136"/>
      <c r="K244" s="136"/>
      <c r="L244" s="136"/>
      <c r="M244" s="137">
        <f t="shared" si="33"/>
        <v>0</v>
      </c>
      <c r="N244" s="148"/>
    </row>
    <row r="245" spans="1:14" customFormat="1" ht="31.5" customHeight="1" x14ac:dyDescent="0.25">
      <c r="A245" s="44">
        <v>482</v>
      </c>
      <c r="B245" s="41" t="s">
        <v>284</v>
      </c>
      <c r="C245" s="136"/>
      <c r="D245" s="136"/>
      <c r="E245" s="136"/>
      <c r="F245" s="136"/>
      <c r="G245" s="136"/>
      <c r="H245" s="136"/>
      <c r="I245" s="136"/>
      <c r="J245" s="136"/>
      <c r="K245" s="136"/>
      <c r="L245" s="136"/>
      <c r="M245" s="137">
        <f t="shared" si="33"/>
        <v>0</v>
      </c>
      <c r="N245" s="135"/>
    </row>
    <row r="246" spans="1:14" customFormat="1" ht="31.5" customHeight="1" x14ac:dyDescent="0.25">
      <c r="A246" s="44">
        <v>483</v>
      </c>
      <c r="B246" s="41" t="s">
        <v>285</v>
      </c>
      <c r="C246" s="136"/>
      <c r="D246" s="136"/>
      <c r="E246" s="136"/>
      <c r="F246" s="136"/>
      <c r="G246" s="136"/>
      <c r="H246" s="136"/>
      <c r="I246" s="136"/>
      <c r="J246" s="136"/>
      <c r="K246" s="136"/>
      <c r="L246" s="136"/>
      <c r="M246" s="137">
        <f t="shared" si="33"/>
        <v>0</v>
      </c>
      <c r="N246" s="148"/>
    </row>
    <row r="247" spans="1:14" customFormat="1" ht="31.5" customHeight="1" x14ac:dyDescent="0.25">
      <c r="A247" s="44">
        <v>484</v>
      </c>
      <c r="B247" s="41" t="s">
        <v>286</v>
      </c>
      <c r="C247" s="136"/>
      <c r="D247" s="136"/>
      <c r="E247" s="136"/>
      <c r="F247" s="136"/>
      <c r="G247" s="136"/>
      <c r="H247" s="136"/>
      <c r="I247" s="136"/>
      <c r="J247" s="136"/>
      <c r="K247" s="136"/>
      <c r="L247" s="136"/>
      <c r="M247" s="137">
        <f t="shared" si="33"/>
        <v>0</v>
      </c>
      <c r="N247" s="148"/>
    </row>
    <row r="248" spans="1:14" customFormat="1" ht="31.5" customHeight="1" x14ac:dyDescent="0.25">
      <c r="A248" s="44">
        <v>485</v>
      </c>
      <c r="B248" s="41" t="s">
        <v>287</v>
      </c>
      <c r="C248" s="136"/>
      <c r="D248" s="136"/>
      <c r="E248" s="136"/>
      <c r="F248" s="136"/>
      <c r="G248" s="136"/>
      <c r="H248" s="136"/>
      <c r="I248" s="136"/>
      <c r="J248" s="136"/>
      <c r="K248" s="136"/>
      <c r="L248" s="136"/>
      <c r="M248" s="137">
        <f t="shared" si="33"/>
        <v>0</v>
      </c>
      <c r="N248" s="148"/>
    </row>
    <row r="249" spans="1:14" customFormat="1" ht="25.5" customHeight="1" x14ac:dyDescent="0.25">
      <c r="A249" s="38">
        <v>4900</v>
      </c>
      <c r="B249" s="39" t="s">
        <v>288</v>
      </c>
      <c r="C249" s="134">
        <f t="shared" ref="C249:L249" si="41">SUM(C250:C252)</f>
        <v>0</v>
      </c>
      <c r="D249" s="134">
        <f>SUM(D250:D252)</f>
        <v>0</v>
      </c>
      <c r="E249" s="134">
        <f t="shared" si="41"/>
        <v>0</v>
      </c>
      <c r="F249" s="134">
        <f t="shared" si="41"/>
        <v>0</v>
      </c>
      <c r="G249" s="134">
        <f t="shared" si="41"/>
        <v>0</v>
      </c>
      <c r="H249" s="134">
        <f t="shared" si="41"/>
        <v>0</v>
      </c>
      <c r="I249" s="134">
        <f t="shared" si="41"/>
        <v>0</v>
      </c>
      <c r="J249" s="134">
        <f t="shared" si="41"/>
        <v>0</v>
      </c>
      <c r="K249" s="134">
        <f t="shared" si="41"/>
        <v>0</v>
      </c>
      <c r="L249" s="134">
        <f t="shared" si="41"/>
        <v>0</v>
      </c>
      <c r="M249" s="134">
        <f t="shared" si="33"/>
        <v>0</v>
      </c>
      <c r="N249" s="139"/>
    </row>
    <row r="250" spans="1:14" customFormat="1" ht="25.5" customHeight="1" x14ac:dyDescent="0.25">
      <c r="A250" s="46">
        <v>491</v>
      </c>
      <c r="B250" s="41" t="s">
        <v>289</v>
      </c>
      <c r="C250" s="147"/>
      <c r="D250" s="147"/>
      <c r="E250" s="147"/>
      <c r="F250" s="147"/>
      <c r="G250" s="147"/>
      <c r="H250" s="147"/>
      <c r="I250" s="147"/>
      <c r="J250" s="147"/>
      <c r="K250" s="147"/>
      <c r="L250" s="147"/>
      <c r="M250" s="137">
        <f t="shared" si="33"/>
        <v>0</v>
      </c>
      <c r="N250" s="135"/>
    </row>
    <row r="251" spans="1:14" customFormat="1" ht="25.5" customHeight="1" x14ac:dyDescent="0.25">
      <c r="A251" s="46">
        <v>492</v>
      </c>
      <c r="B251" s="41" t="s">
        <v>290</v>
      </c>
      <c r="C251" s="147"/>
      <c r="D251" s="147"/>
      <c r="E251" s="147"/>
      <c r="F251" s="147"/>
      <c r="G251" s="147"/>
      <c r="H251" s="147"/>
      <c r="I251" s="147"/>
      <c r="J251" s="147"/>
      <c r="K251" s="147"/>
      <c r="L251" s="147"/>
      <c r="M251" s="137">
        <f t="shared" si="33"/>
        <v>0</v>
      </c>
      <c r="N251" s="135"/>
    </row>
    <row r="252" spans="1:14" customFormat="1" ht="25.5" customHeight="1" x14ac:dyDescent="0.25">
      <c r="A252" s="46">
        <v>493</v>
      </c>
      <c r="B252" s="41" t="s">
        <v>291</v>
      </c>
      <c r="C252" s="147"/>
      <c r="D252" s="147"/>
      <c r="E252" s="147"/>
      <c r="F252" s="147"/>
      <c r="G252" s="147"/>
      <c r="H252" s="147"/>
      <c r="I252" s="147"/>
      <c r="J252" s="147"/>
      <c r="K252" s="147"/>
      <c r="L252" s="147"/>
      <c r="M252" s="137">
        <f t="shared" si="33"/>
        <v>0</v>
      </c>
      <c r="N252" s="135"/>
    </row>
    <row r="253" spans="1:14" s="74" customFormat="1" ht="25.5" customHeight="1" x14ac:dyDescent="0.25">
      <c r="A253" s="69">
        <v>5000</v>
      </c>
      <c r="B253" s="70" t="s">
        <v>292</v>
      </c>
      <c r="C253" s="141">
        <f t="shared" ref="C253:N253" si="42">C254+C261+C266+C269+C276+C278+C287+C297+C302</f>
        <v>62937</v>
      </c>
      <c r="D253" s="141">
        <f>D254+D261+D266+D269+D276+D278+D287+D297+D302</f>
        <v>0</v>
      </c>
      <c r="E253" s="141">
        <f t="shared" si="42"/>
        <v>0</v>
      </c>
      <c r="F253" s="141">
        <f t="shared" si="42"/>
        <v>0</v>
      </c>
      <c r="G253" s="141">
        <f t="shared" si="42"/>
        <v>0</v>
      </c>
      <c r="H253" s="141">
        <f t="shared" si="42"/>
        <v>0</v>
      </c>
      <c r="I253" s="141">
        <f t="shared" si="42"/>
        <v>0</v>
      </c>
      <c r="J253" s="141">
        <f t="shared" si="42"/>
        <v>0</v>
      </c>
      <c r="K253" s="141">
        <f t="shared" si="42"/>
        <v>0</v>
      </c>
      <c r="L253" s="141">
        <f t="shared" si="42"/>
        <v>0</v>
      </c>
      <c r="M253" s="141">
        <f t="shared" si="33"/>
        <v>62937</v>
      </c>
      <c r="N253" s="142">
        <f t="shared" si="42"/>
        <v>0</v>
      </c>
    </row>
    <row r="254" spans="1:14" customFormat="1" ht="25.5" customHeight="1" x14ac:dyDescent="0.25">
      <c r="A254" s="38">
        <v>5100</v>
      </c>
      <c r="B254" s="39" t="s">
        <v>293</v>
      </c>
      <c r="C254" s="134">
        <f>SUM(C255:C260)</f>
        <v>62937</v>
      </c>
      <c r="D254" s="134">
        <f>SUM(D255:D260)</f>
        <v>0</v>
      </c>
      <c r="E254" s="134">
        <f t="shared" ref="E254:N254" si="43">SUM(E255:E260)</f>
        <v>0</v>
      </c>
      <c r="F254" s="134">
        <f t="shared" si="43"/>
        <v>0</v>
      </c>
      <c r="G254" s="134">
        <f t="shared" si="43"/>
        <v>0</v>
      </c>
      <c r="H254" s="134">
        <f t="shared" si="43"/>
        <v>0</v>
      </c>
      <c r="I254" s="134">
        <f t="shared" si="43"/>
        <v>0</v>
      </c>
      <c r="J254" s="134">
        <f t="shared" si="43"/>
        <v>0</v>
      </c>
      <c r="K254" s="134">
        <f t="shared" si="43"/>
        <v>0</v>
      </c>
      <c r="L254" s="134">
        <f t="shared" si="43"/>
        <v>0</v>
      </c>
      <c r="M254" s="134">
        <f t="shared" si="33"/>
        <v>62937</v>
      </c>
      <c r="N254" s="140">
        <f t="shared" si="43"/>
        <v>0</v>
      </c>
    </row>
    <row r="255" spans="1:14" customFormat="1" ht="25.5" customHeight="1" x14ac:dyDescent="0.25">
      <c r="A255" s="44">
        <v>511</v>
      </c>
      <c r="B255" s="41" t="s">
        <v>294</v>
      </c>
      <c r="C255" s="136">
        <v>25000</v>
      </c>
      <c r="D255" s="136"/>
      <c r="E255" s="136"/>
      <c r="F255" s="136"/>
      <c r="G255" s="136"/>
      <c r="H255" s="136"/>
      <c r="I255" s="136"/>
      <c r="J255" s="136"/>
      <c r="K255" s="136"/>
      <c r="L255" s="136"/>
      <c r="M255" s="137">
        <f t="shared" si="33"/>
        <v>25000</v>
      </c>
      <c r="N255" s="135"/>
    </row>
    <row r="256" spans="1:14" customFormat="1" ht="25.5" customHeight="1" x14ac:dyDescent="0.25">
      <c r="A256" s="44">
        <v>512</v>
      </c>
      <c r="B256" s="41" t="s">
        <v>295</v>
      </c>
      <c r="C256" s="136"/>
      <c r="D256" s="136"/>
      <c r="E256" s="136"/>
      <c r="F256" s="136"/>
      <c r="G256" s="136"/>
      <c r="H256" s="136"/>
      <c r="I256" s="136"/>
      <c r="J256" s="136"/>
      <c r="K256" s="136"/>
      <c r="L256" s="136"/>
      <c r="M256" s="137">
        <f t="shared" si="33"/>
        <v>0</v>
      </c>
      <c r="N256" s="135"/>
    </row>
    <row r="257" spans="1:14" customFormat="1" ht="25.5" customHeight="1" x14ac:dyDescent="0.25">
      <c r="A257" s="44">
        <v>513</v>
      </c>
      <c r="B257" s="41" t="s">
        <v>296</v>
      </c>
      <c r="C257" s="136"/>
      <c r="D257" s="136"/>
      <c r="E257" s="136"/>
      <c r="F257" s="136"/>
      <c r="G257" s="136"/>
      <c r="H257" s="136"/>
      <c r="I257" s="136"/>
      <c r="J257" s="136"/>
      <c r="K257" s="136"/>
      <c r="L257" s="136"/>
      <c r="M257" s="137">
        <f t="shared" si="33"/>
        <v>0</v>
      </c>
      <c r="N257" s="135"/>
    </row>
    <row r="258" spans="1:14" customFormat="1" ht="25.5" customHeight="1" x14ac:dyDescent="0.25">
      <c r="A258" s="44">
        <v>514</v>
      </c>
      <c r="B258" s="41" t="s">
        <v>297</v>
      </c>
      <c r="C258" s="136"/>
      <c r="D258" s="136"/>
      <c r="E258" s="136"/>
      <c r="F258" s="136"/>
      <c r="G258" s="136"/>
      <c r="H258" s="136"/>
      <c r="I258" s="136"/>
      <c r="J258" s="136"/>
      <c r="K258" s="136"/>
      <c r="L258" s="136"/>
      <c r="M258" s="137">
        <f t="shared" si="33"/>
        <v>0</v>
      </c>
      <c r="N258" s="135"/>
    </row>
    <row r="259" spans="1:14" customFormat="1" ht="25.5" customHeight="1" x14ac:dyDescent="0.25">
      <c r="A259" s="44">
        <v>515</v>
      </c>
      <c r="B259" s="41" t="s">
        <v>298</v>
      </c>
      <c r="C259" s="136">
        <v>37937</v>
      </c>
      <c r="D259" s="136"/>
      <c r="E259" s="136"/>
      <c r="F259" s="136"/>
      <c r="G259" s="136"/>
      <c r="H259" s="136"/>
      <c r="I259" s="136"/>
      <c r="J259" s="136"/>
      <c r="K259" s="136"/>
      <c r="L259" s="136"/>
      <c r="M259" s="137">
        <f t="shared" si="33"/>
        <v>37937</v>
      </c>
      <c r="N259" s="135"/>
    </row>
    <row r="260" spans="1:14" customFormat="1" ht="25.5" customHeight="1" x14ac:dyDescent="0.25">
      <c r="A260" s="44">
        <v>519</v>
      </c>
      <c r="B260" s="41" t="s">
        <v>299</v>
      </c>
      <c r="C260" s="136"/>
      <c r="D260" s="136"/>
      <c r="E260" s="136"/>
      <c r="F260" s="136"/>
      <c r="G260" s="136"/>
      <c r="H260" s="136"/>
      <c r="I260" s="136"/>
      <c r="J260" s="136"/>
      <c r="K260" s="136"/>
      <c r="L260" s="136"/>
      <c r="M260" s="137">
        <f t="shared" si="33"/>
        <v>0</v>
      </c>
      <c r="N260" s="135"/>
    </row>
    <row r="261" spans="1:14" customFormat="1" ht="25.5" customHeight="1" x14ac:dyDescent="0.25">
      <c r="A261" s="38">
        <v>5200</v>
      </c>
      <c r="B261" s="39" t="s">
        <v>300</v>
      </c>
      <c r="C261" s="134">
        <f t="shared" ref="C261:N261" si="44">SUM(C262:C265)</f>
        <v>0</v>
      </c>
      <c r="D261" s="134">
        <f>SUM(D262:D265)</f>
        <v>0</v>
      </c>
      <c r="E261" s="134">
        <f t="shared" si="44"/>
        <v>0</v>
      </c>
      <c r="F261" s="134">
        <f t="shared" si="44"/>
        <v>0</v>
      </c>
      <c r="G261" s="134">
        <f t="shared" si="44"/>
        <v>0</v>
      </c>
      <c r="H261" s="134">
        <f t="shared" si="44"/>
        <v>0</v>
      </c>
      <c r="I261" s="134">
        <f t="shared" si="44"/>
        <v>0</v>
      </c>
      <c r="J261" s="134">
        <f t="shared" si="44"/>
        <v>0</v>
      </c>
      <c r="K261" s="134">
        <f t="shared" si="44"/>
        <v>0</v>
      </c>
      <c r="L261" s="134">
        <f t="shared" si="44"/>
        <v>0</v>
      </c>
      <c r="M261" s="134">
        <f t="shared" si="33"/>
        <v>0</v>
      </c>
      <c r="N261" s="140">
        <f t="shared" si="44"/>
        <v>0</v>
      </c>
    </row>
    <row r="262" spans="1:14" customFormat="1" ht="25.5" customHeight="1" x14ac:dyDescent="0.25">
      <c r="A262" s="44">
        <v>521</v>
      </c>
      <c r="B262" s="41" t="s">
        <v>301</v>
      </c>
      <c r="C262" s="136"/>
      <c r="D262" s="136"/>
      <c r="E262" s="136"/>
      <c r="F262" s="136"/>
      <c r="G262" s="136"/>
      <c r="H262" s="136"/>
      <c r="I262" s="136"/>
      <c r="J262" s="136"/>
      <c r="K262" s="136"/>
      <c r="L262" s="136"/>
      <c r="M262" s="137">
        <f t="shared" si="33"/>
        <v>0</v>
      </c>
      <c r="N262" s="135"/>
    </row>
    <row r="263" spans="1:14" customFormat="1" ht="25.5" customHeight="1" x14ac:dyDescent="0.25">
      <c r="A263" s="44">
        <v>522</v>
      </c>
      <c r="B263" s="41" t="s">
        <v>302</v>
      </c>
      <c r="C263" s="136"/>
      <c r="D263" s="136"/>
      <c r="E263" s="136"/>
      <c r="F263" s="136"/>
      <c r="G263" s="136"/>
      <c r="H263" s="136"/>
      <c r="I263" s="136"/>
      <c r="J263" s="136"/>
      <c r="K263" s="136"/>
      <c r="L263" s="136"/>
      <c r="M263" s="137">
        <f t="shared" si="33"/>
        <v>0</v>
      </c>
      <c r="N263" s="135"/>
    </row>
    <row r="264" spans="1:14" customFormat="1" ht="25.5" customHeight="1" x14ac:dyDescent="0.25">
      <c r="A264" s="44">
        <v>523</v>
      </c>
      <c r="B264" s="41" t="s">
        <v>303</v>
      </c>
      <c r="C264" s="136"/>
      <c r="D264" s="136"/>
      <c r="E264" s="136"/>
      <c r="F264" s="136"/>
      <c r="G264" s="136"/>
      <c r="H264" s="136"/>
      <c r="I264" s="136"/>
      <c r="J264" s="136"/>
      <c r="K264" s="136"/>
      <c r="L264" s="136"/>
      <c r="M264" s="137">
        <f t="shared" ref="M264:M327" si="45">SUM(C264:L264)</f>
        <v>0</v>
      </c>
      <c r="N264" s="135"/>
    </row>
    <row r="265" spans="1:14" customFormat="1" ht="25.5" customHeight="1" x14ac:dyDescent="0.25">
      <c r="A265" s="44">
        <v>529</v>
      </c>
      <c r="B265" s="41" t="s">
        <v>304</v>
      </c>
      <c r="C265" s="136"/>
      <c r="D265" s="136"/>
      <c r="E265" s="136"/>
      <c r="F265" s="136"/>
      <c r="G265" s="136"/>
      <c r="H265" s="136"/>
      <c r="I265" s="136"/>
      <c r="J265" s="136"/>
      <c r="K265" s="136"/>
      <c r="L265" s="136"/>
      <c r="M265" s="137">
        <f t="shared" si="45"/>
        <v>0</v>
      </c>
      <c r="N265" s="135"/>
    </row>
    <row r="266" spans="1:14" customFormat="1" ht="25.5" customHeight="1" x14ac:dyDescent="0.25">
      <c r="A266" s="38">
        <v>5300</v>
      </c>
      <c r="B266" s="39" t="s">
        <v>305</v>
      </c>
      <c r="C266" s="134">
        <f t="shared" ref="C266:L266" si="46">SUM(C267:C268)</f>
        <v>0</v>
      </c>
      <c r="D266" s="134">
        <f>SUM(D267:D268)</f>
        <v>0</v>
      </c>
      <c r="E266" s="134">
        <f t="shared" si="46"/>
        <v>0</v>
      </c>
      <c r="F266" s="134">
        <f t="shared" si="46"/>
        <v>0</v>
      </c>
      <c r="G266" s="134">
        <f t="shared" si="46"/>
        <v>0</v>
      </c>
      <c r="H266" s="134">
        <f t="shared" si="46"/>
        <v>0</v>
      </c>
      <c r="I266" s="134">
        <f t="shared" si="46"/>
        <v>0</v>
      </c>
      <c r="J266" s="134">
        <f t="shared" si="46"/>
        <v>0</v>
      </c>
      <c r="K266" s="134">
        <f t="shared" si="46"/>
        <v>0</v>
      </c>
      <c r="L266" s="134">
        <f t="shared" si="46"/>
        <v>0</v>
      </c>
      <c r="M266" s="134">
        <f t="shared" si="45"/>
        <v>0</v>
      </c>
      <c r="N266" s="139"/>
    </row>
    <row r="267" spans="1:14" customFormat="1" ht="25.5" customHeight="1" x14ac:dyDescent="0.25">
      <c r="A267" s="44">
        <v>531</v>
      </c>
      <c r="B267" s="41" t="s">
        <v>306</v>
      </c>
      <c r="C267" s="136"/>
      <c r="D267" s="136"/>
      <c r="E267" s="136"/>
      <c r="F267" s="136"/>
      <c r="G267" s="136"/>
      <c r="H267" s="136"/>
      <c r="I267" s="136"/>
      <c r="J267" s="136"/>
      <c r="K267" s="136"/>
      <c r="L267" s="136"/>
      <c r="M267" s="137">
        <f t="shared" si="45"/>
        <v>0</v>
      </c>
      <c r="N267" s="135"/>
    </row>
    <row r="268" spans="1:14" customFormat="1" ht="25.5" customHeight="1" x14ac:dyDescent="0.25">
      <c r="A268" s="44">
        <v>532</v>
      </c>
      <c r="B268" s="41" t="s">
        <v>307</v>
      </c>
      <c r="C268" s="136"/>
      <c r="D268" s="136"/>
      <c r="E268" s="136"/>
      <c r="F268" s="136"/>
      <c r="G268" s="136"/>
      <c r="H268" s="136"/>
      <c r="I268" s="136"/>
      <c r="J268" s="136"/>
      <c r="K268" s="136"/>
      <c r="L268" s="136"/>
      <c r="M268" s="137">
        <f t="shared" si="45"/>
        <v>0</v>
      </c>
      <c r="N268" s="135"/>
    </row>
    <row r="269" spans="1:14" customFormat="1" ht="25.5" customHeight="1" x14ac:dyDescent="0.25">
      <c r="A269" s="38">
        <v>5400</v>
      </c>
      <c r="B269" s="39" t="s">
        <v>308</v>
      </c>
      <c r="C269" s="134">
        <f t="shared" ref="C269:N269" si="47">SUM(C270:C275)</f>
        <v>0</v>
      </c>
      <c r="D269" s="134">
        <f>SUM(D270:D275)</f>
        <v>0</v>
      </c>
      <c r="E269" s="134">
        <f t="shared" si="47"/>
        <v>0</v>
      </c>
      <c r="F269" s="134">
        <f t="shared" si="47"/>
        <v>0</v>
      </c>
      <c r="G269" s="134">
        <f t="shared" si="47"/>
        <v>0</v>
      </c>
      <c r="H269" s="134">
        <f t="shared" si="47"/>
        <v>0</v>
      </c>
      <c r="I269" s="134">
        <f t="shared" si="47"/>
        <v>0</v>
      </c>
      <c r="J269" s="134">
        <f t="shared" si="47"/>
        <v>0</v>
      </c>
      <c r="K269" s="134">
        <f t="shared" si="47"/>
        <v>0</v>
      </c>
      <c r="L269" s="134">
        <f t="shared" si="47"/>
        <v>0</v>
      </c>
      <c r="M269" s="134">
        <f t="shared" si="45"/>
        <v>0</v>
      </c>
      <c r="N269" s="140">
        <f t="shared" si="47"/>
        <v>0</v>
      </c>
    </row>
    <row r="270" spans="1:14" customFormat="1" ht="25.5" customHeight="1" x14ac:dyDescent="0.25">
      <c r="A270" s="44">
        <v>541</v>
      </c>
      <c r="B270" s="41" t="s">
        <v>309</v>
      </c>
      <c r="C270" s="136"/>
      <c r="D270" s="136"/>
      <c r="E270" s="136"/>
      <c r="F270" s="136"/>
      <c r="G270" s="136"/>
      <c r="H270" s="136"/>
      <c r="I270" s="136"/>
      <c r="J270" s="136"/>
      <c r="K270" s="136"/>
      <c r="L270" s="136"/>
      <c r="M270" s="137">
        <f t="shared" si="45"/>
        <v>0</v>
      </c>
      <c r="N270" s="135"/>
    </row>
    <row r="271" spans="1:14" customFormat="1" ht="25.5" customHeight="1" x14ac:dyDescent="0.25">
      <c r="A271" s="44">
        <v>542</v>
      </c>
      <c r="B271" s="41" t="s">
        <v>310</v>
      </c>
      <c r="C271" s="136"/>
      <c r="D271" s="136"/>
      <c r="E271" s="136"/>
      <c r="F271" s="136"/>
      <c r="G271" s="136"/>
      <c r="H271" s="136"/>
      <c r="I271" s="136"/>
      <c r="J271" s="136"/>
      <c r="K271" s="136"/>
      <c r="L271" s="136"/>
      <c r="M271" s="137">
        <f t="shared" si="45"/>
        <v>0</v>
      </c>
      <c r="N271" s="135"/>
    </row>
    <row r="272" spans="1:14" customFormat="1" ht="25.5" customHeight="1" x14ac:dyDescent="0.25">
      <c r="A272" s="44">
        <v>543</v>
      </c>
      <c r="B272" s="41" t="s">
        <v>311</v>
      </c>
      <c r="C272" s="136"/>
      <c r="D272" s="136"/>
      <c r="E272" s="136"/>
      <c r="F272" s="136"/>
      <c r="G272" s="136"/>
      <c r="H272" s="136"/>
      <c r="I272" s="136"/>
      <c r="J272" s="136"/>
      <c r="K272" s="136"/>
      <c r="L272" s="136"/>
      <c r="M272" s="137">
        <f t="shared" si="45"/>
        <v>0</v>
      </c>
      <c r="N272" s="135"/>
    </row>
    <row r="273" spans="1:14" customFormat="1" ht="25.5" customHeight="1" x14ac:dyDescent="0.25">
      <c r="A273" s="44">
        <v>544</v>
      </c>
      <c r="B273" s="41" t="s">
        <v>312</v>
      </c>
      <c r="C273" s="136"/>
      <c r="D273" s="136"/>
      <c r="E273" s="136"/>
      <c r="F273" s="136"/>
      <c r="G273" s="136"/>
      <c r="H273" s="136"/>
      <c r="I273" s="136"/>
      <c r="J273" s="136"/>
      <c r="K273" s="136"/>
      <c r="L273" s="136"/>
      <c r="M273" s="137">
        <f t="shared" si="45"/>
        <v>0</v>
      </c>
      <c r="N273" s="135"/>
    </row>
    <row r="274" spans="1:14" customFormat="1" ht="25.5" customHeight="1" x14ac:dyDescent="0.25">
      <c r="A274" s="44">
        <v>545</v>
      </c>
      <c r="B274" s="41" t="s">
        <v>313</v>
      </c>
      <c r="C274" s="136"/>
      <c r="D274" s="136"/>
      <c r="E274" s="136"/>
      <c r="F274" s="136"/>
      <c r="G274" s="136"/>
      <c r="H274" s="136"/>
      <c r="I274" s="136"/>
      <c r="J274" s="136"/>
      <c r="K274" s="136"/>
      <c r="L274" s="136"/>
      <c r="M274" s="137">
        <f t="shared" si="45"/>
        <v>0</v>
      </c>
      <c r="N274" s="135"/>
    </row>
    <row r="275" spans="1:14" customFormat="1" ht="25.5" customHeight="1" x14ac:dyDescent="0.25">
      <c r="A275" s="44">
        <v>549</v>
      </c>
      <c r="B275" s="41" t="s">
        <v>314</v>
      </c>
      <c r="C275" s="136"/>
      <c r="D275" s="136"/>
      <c r="E275" s="136"/>
      <c r="F275" s="136"/>
      <c r="G275" s="136"/>
      <c r="H275" s="136"/>
      <c r="I275" s="136"/>
      <c r="J275" s="136"/>
      <c r="K275" s="136"/>
      <c r="L275" s="136"/>
      <c r="M275" s="137">
        <f t="shared" si="45"/>
        <v>0</v>
      </c>
      <c r="N275" s="135"/>
    </row>
    <row r="276" spans="1:14" customFormat="1" ht="25.5" customHeight="1" x14ac:dyDescent="0.25">
      <c r="A276" s="38">
        <v>5500</v>
      </c>
      <c r="B276" s="39" t="s">
        <v>315</v>
      </c>
      <c r="C276" s="134">
        <f t="shared" ref="C276:N276" si="48">SUM(C277)</f>
        <v>0</v>
      </c>
      <c r="D276" s="134">
        <f t="shared" si="48"/>
        <v>0</v>
      </c>
      <c r="E276" s="134">
        <f t="shared" si="48"/>
        <v>0</v>
      </c>
      <c r="F276" s="134">
        <f t="shared" si="48"/>
        <v>0</v>
      </c>
      <c r="G276" s="134">
        <f t="shared" si="48"/>
        <v>0</v>
      </c>
      <c r="H276" s="134">
        <f t="shared" si="48"/>
        <v>0</v>
      </c>
      <c r="I276" s="134">
        <f t="shared" si="48"/>
        <v>0</v>
      </c>
      <c r="J276" s="134">
        <f t="shared" si="48"/>
        <v>0</v>
      </c>
      <c r="K276" s="134">
        <f t="shared" si="48"/>
        <v>0</v>
      </c>
      <c r="L276" s="134">
        <f t="shared" si="48"/>
        <v>0</v>
      </c>
      <c r="M276" s="134">
        <f t="shared" si="45"/>
        <v>0</v>
      </c>
      <c r="N276" s="140">
        <f t="shared" si="48"/>
        <v>0</v>
      </c>
    </row>
    <row r="277" spans="1:14" customFormat="1" ht="25.5" customHeight="1" x14ac:dyDescent="0.25">
      <c r="A277" s="44">
        <v>551</v>
      </c>
      <c r="B277" s="41" t="s">
        <v>316</v>
      </c>
      <c r="C277" s="136"/>
      <c r="D277" s="136"/>
      <c r="E277" s="136"/>
      <c r="F277" s="136"/>
      <c r="G277" s="136"/>
      <c r="H277" s="136"/>
      <c r="I277" s="136"/>
      <c r="J277" s="136"/>
      <c r="K277" s="136"/>
      <c r="L277" s="136"/>
      <c r="M277" s="137">
        <f t="shared" si="45"/>
        <v>0</v>
      </c>
      <c r="N277" s="135"/>
    </row>
    <row r="278" spans="1:14" customFormat="1" ht="25.5" customHeight="1" x14ac:dyDescent="0.25">
      <c r="A278" s="38">
        <v>5600</v>
      </c>
      <c r="B278" s="39" t="s">
        <v>317</v>
      </c>
      <c r="C278" s="134">
        <f t="shared" ref="C278:N278" si="49">SUM(C279:C286)</f>
        <v>0</v>
      </c>
      <c r="D278" s="134">
        <f>SUM(D279:D286)</f>
        <v>0</v>
      </c>
      <c r="E278" s="134">
        <f t="shared" si="49"/>
        <v>0</v>
      </c>
      <c r="F278" s="134">
        <f t="shared" si="49"/>
        <v>0</v>
      </c>
      <c r="G278" s="134">
        <f t="shared" si="49"/>
        <v>0</v>
      </c>
      <c r="H278" s="134">
        <f t="shared" si="49"/>
        <v>0</v>
      </c>
      <c r="I278" s="134">
        <f t="shared" si="49"/>
        <v>0</v>
      </c>
      <c r="J278" s="134">
        <f t="shared" si="49"/>
        <v>0</v>
      </c>
      <c r="K278" s="134">
        <f t="shared" si="49"/>
        <v>0</v>
      </c>
      <c r="L278" s="134">
        <f t="shared" si="49"/>
        <v>0</v>
      </c>
      <c r="M278" s="134">
        <f t="shared" si="45"/>
        <v>0</v>
      </c>
      <c r="N278" s="140">
        <f t="shared" si="49"/>
        <v>0</v>
      </c>
    </row>
    <row r="279" spans="1:14" customFormat="1" ht="25.5" customHeight="1" x14ac:dyDescent="0.25">
      <c r="A279" s="44">
        <v>561</v>
      </c>
      <c r="B279" s="41" t="s">
        <v>318</v>
      </c>
      <c r="C279" s="136"/>
      <c r="D279" s="136"/>
      <c r="E279" s="136"/>
      <c r="F279" s="136"/>
      <c r="G279" s="136"/>
      <c r="H279" s="136"/>
      <c r="I279" s="136"/>
      <c r="J279" s="136"/>
      <c r="K279" s="136"/>
      <c r="L279" s="136"/>
      <c r="M279" s="137">
        <f t="shared" si="45"/>
        <v>0</v>
      </c>
      <c r="N279" s="135"/>
    </row>
    <row r="280" spans="1:14" customFormat="1" ht="25.5" customHeight="1" x14ac:dyDescent="0.25">
      <c r="A280" s="44">
        <v>562</v>
      </c>
      <c r="B280" s="41" t="s">
        <v>319</v>
      </c>
      <c r="C280" s="136"/>
      <c r="D280" s="136"/>
      <c r="E280" s="136"/>
      <c r="F280" s="136"/>
      <c r="G280" s="136"/>
      <c r="H280" s="136"/>
      <c r="I280" s="136"/>
      <c r="J280" s="136"/>
      <c r="K280" s="136"/>
      <c r="L280" s="136"/>
      <c r="M280" s="137">
        <f t="shared" si="45"/>
        <v>0</v>
      </c>
      <c r="N280" s="135"/>
    </row>
    <row r="281" spans="1:14" customFormat="1" ht="25.5" customHeight="1" x14ac:dyDescent="0.25">
      <c r="A281" s="44">
        <v>563</v>
      </c>
      <c r="B281" s="41" t="s">
        <v>320</v>
      </c>
      <c r="C281" s="136"/>
      <c r="D281" s="136"/>
      <c r="E281" s="136"/>
      <c r="F281" s="136"/>
      <c r="G281" s="136"/>
      <c r="H281" s="136"/>
      <c r="I281" s="136"/>
      <c r="J281" s="136"/>
      <c r="K281" s="136"/>
      <c r="L281" s="136"/>
      <c r="M281" s="137">
        <f t="shared" si="45"/>
        <v>0</v>
      </c>
      <c r="N281" s="135"/>
    </row>
    <row r="282" spans="1:14" customFormat="1" ht="29.25" customHeight="1" x14ac:dyDescent="0.25">
      <c r="A282" s="44">
        <v>564</v>
      </c>
      <c r="B282" s="41" t="s">
        <v>321</v>
      </c>
      <c r="C282" s="136"/>
      <c r="D282" s="136"/>
      <c r="E282" s="136"/>
      <c r="F282" s="136"/>
      <c r="G282" s="136"/>
      <c r="H282" s="136"/>
      <c r="I282" s="136"/>
      <c r="J282" s="136"/>
      <c r="K282" s="136"/>
      <c r="L282" s="136"/>
      <c r="M282" s="137">
        <f t="shared" si="45"/>
        <v>0</v>
      </c>
      <c r="N282" s="135"/>
    </row>
    <row r="283" spans="1:14" customFormat="1" ht="25.5" customHeight="1" x14ac:dyDescent="0.25">
      <c r="A283" s="44">
        <v>565</v>
      </c>
      <c r="B283" s="41" t="s">
        <v>322</v>
      </c>
      <c r="C283" s="136"/>
      <c r="D283" s="136"/>
      <c r="E283" s="136"/>
      <c r="F283" s="136"/>
      <c r="G283" s="136"/>
      <c r="H283" s="136"/>
      <c r="I283" s="136"/>
      <c r="J283" s="136"/>
      <c r="K283" s="136"/>
      <c r="L283" s="136"/>
      <c r="M283" s="137">
        <f t="shared" si="45"/>
        <v>0</v>
      </c>
      <c r="N283" s="135"/>
    </row>
    <row r="284" spans="1:14" customFormat="1" ht="27.75" customHeight="1" x14ac:dyDescent="0.25">
      <c r="A284" s="44">
        <v>566</v>
      </c>
      <c r="B284" s="41" t="s">
        <v>323</v>
      </c>
      <c r="C284" s="136"/>
      <c r="D284" s="136"/>
      <c r="E284" s="136"/>
      <c r="F284" s="136"/>
      <c r="G284" s="136"/>
      <c r="H284" s="136"/>
      <c r="I284" s="136"/>
      <c r="J284" s="136"/>
      <c r="K284" s="136"/>
      <c r="L284" s="136"/>
      <c r="M284" s="137">
        <f t="shared" si="45"/>
        <v>0</v>
      </c>
      <c r="N284" s="135"/>
    </row>
    <row r="285" spans="1:14" customFormat="1" ht="25.5" customHeight="1" x14ac:dyDescent="0.25">
      <c r="A285" s="44">
        <v>567</v>
      </c>
      <c r="B285" s="41" t="s">
        <v>324</v>
      </c>
      <c r="C285" s="136"/>
      <c r="D285" s="136"/>
      <c r="E285" s="136"/>
      <c r="F285" s="136"/>
      <c r="G285" s="136"/>
      <c r="H285" s="136"/>
      <c r="I285" s="136"/>
      <c r="J285" s="136"/>
      <c r="K285" s="136"/>
      <c r="L285" s="136"/>
      <c r="M285" s="137">
        <f t="shared" si="45"/>
        <v>0</v>
      </c>
      <c r="N285" s="135"/>
    </row>
    <row r="286" spans="1:14" customFormat="1" ht="25.5" customHeight="1" x14ac:dyDescent="0.25">
      <c r="A286" s="44">
        <v>569</v>
      </c>
      <c r="B286" s="41" t="s">
        <v>325</v>
      </c>
      <c r="C286" s="136"/>
      <c r="D286" s="136"/>
      <c r="E286" s="136"/>
      <c r="F286" s="136"/>
      <c r="G286" s="136"/>
      <c r="H286" s="136"/>
      <c r="I286" s="136"/>
      <c r="J286" s="136"/>
      <c r="K286" s="136"/>
      <c r="L286" s="136"/>
      <c r="M286" s="137">
        <f t="shared" si="45"/>
        <v>0</v>
      </c>
      <c r="N286" s="135"/>
    </row>
    <row r="287" spans="1:14" customFormat="1" ht="25.5" customHeight="1" x14ac:dyDescent="0.25">
      <c r="A287" s="38">
        <v>5700</v>
      </c>
      <c r="B287" s="39" t="s">
        <v>326</v>
      </c>
      <c r="C287" s="134">
        <f t="shared" ref="C287:N287" si="50">SUM(C288:C296)</f>
        <v>0</v>
      </c>
      <c r="D287" s="134">
        <f>SUM(D288:D296)</f>
        <v>0</v>
      </c>
      <c r="E287" s="134">
        <f t="shared" si="50"/>
        <v>0</v>
      </c>
      <c r="F287" s="134">
        <f t="shared" si="50"/>
        <v>0</v>
      </c>
      <c r="G287" s="134">
        <f t="shared" si="50"/>
        <v>0</v>
      </c>
      <c r="H287" s="134">
        <f t="shared" si="50"/>
        <v>0</v>
      </c>
      <c r="I287" s="134">
        <f t="shared" si="50"/>
        <v>0</v>
      </c>
      <c r="J287" s="134">
        <f t="shared" si="50"/>
        <v>0</v>
      </c>
      <c r="K287" s="134">
        <f t="shared" si="50"/>
        <v>0</v>
      </c>
      <c r="L287" s="134">
        <f t="shared" si="50"/>
        <v>0</v>
      </c>
      <c r="M287" s="134">
        <f t="shared" si="45"/>
        <v>0</v>
      </c>
      <c r="N287" s="140">
        <f t="shared" si="50"/>
        <v>0</v>
      </c>
    </row>
    <row r="288" spans="1:14" customFormat="1" ht="25.5" customHeight="1" x14ac:dyDescent="0.25">
      <c r="A288" s="44">
        <v>571</v>
      </c>
      <c r="B288" s="41" t="s">
        <v>327</v>
      </c>
      <c r="C288" s="136"/>
      <c r="D288" s="136"/>
      <c r="E288" s="136"/>
      <c r="F288" s="136"/>
      <c r="G288" s="136"/>
      <c r="H288" s="136"/>
      <c r="I288" s="136"/>
      <c r="J288" s="136"/>
      <c r="K288" s="136"/>
      <c r="L288" s="136"/>
      <c r="M288" s="137">
        <f t="shared" si="45"/>
        <v>0</v>
      </c>
      <c r="N288" s="135"/>
    </row>
    <row r="289" spans="1:14" customFormat="1" ht="25.5" customHeight="1" x14ac:dyDescent="0.25">
      <c r="A289" s="44">
        <v>572</v>
      </c>
      <c r="B289" s="41" t="s">
        <v>328</v>
      </c>
      <c r="C289" s="136"/>
      <c r="D289" s="136"/>
      <c r="E289" s="136"/>
      <c r="F289" s="136"/>
      <c r="G289" s="136"/>
      <c r="H289" s="136"/>
      <c r="I289" s="136"/>
      <c r="J289" s="136"/>
      <c r="K289" s="136"/>
      <c r="L289" s="136"/>
      <c r="M289" s="137">
        <f t="shared" si="45"/>
        <v>0</v>
      </c>
      <c r="N289" s="135"/>
    </row>
    <row r="290" spans="1:14" customFormat="1" ht="25.5" customHeight="1" x14ac:dyDescent="0.25">
      <c r="A290" s="44">
        <v>573</v>
      </c>
      <c r="B290" s="41" t="s">
        <v>329</v>
      </c>
      <c r="C290" s="136"/>
      <c r="D290" s="136"/>
      <c r="E290" s="136"/>
      <c r="F290" s="136"/>
      <c r="G290" s="136"/>
      <c r="H290" s="136"/>
      <c r="I290" s="136"/>
      <c r="J290" s="136"/>
      <c r="K290" s="136"/>
      <c r="L290" s="136"/>
      <c r="M290" s="137">
        <f t="shared" si="45"/>
        <v>0</v>
      </c>
      <c r="N290" s="135"/>
    </row>
    <row r="291" spans="1:14" customFormat="1" ht="25.5" customHeight="1" x14ac:dyDescent="0.25">
      <c r="A291" s="44">
        <v>574</v>
      </c>
      <c r="B291" s="41" t="s">
        <v>330</v>
      </c>
      <c r="C291" s="136"/>
      <c r="D291" s="136"/>
      <c r="E291" s="136"/>
      <c r="F291" s="136"/>
      <c r="G291" s="136"/>
      <c r="H291" s="136"/>
      <c r="I291" s="136"/>
      <c r="J291" s="136"/>
      <c r="K291" s="136"/>
      <c r="L291" s="136"/>
      <c r="M291" s="137">
        <f t="shared" si="45"/>
        <v>0</v>
      </c>
      <c r="N291" s="135"/>
    </row>
    <row r="292" spans="1:14" customFormat="1" ht="25.5" customHeight="1" x14ac:dyDescent="0.25">
      <c r="A292" s="44">
        <v>575</v>
      </c>
      <c r="B292" s="41" t="s">
        <v>331</v>
      </c>
      <c r="C292" s="136"/>
      <c r="D292" s="136"/>
      <c r="E292" s="136"/>
      <c r="F292" s="136"/>
      <c r="G292" s="136"/>
      <c r="H292" s="136"/>
      <c r="I292" s="136"/>
      <c r="J292" s="136"/>
      <c r="K292" s="136"/>
      <c r="L292" s="136"/>
      <c r="M292" s="137">
        <f t="shared" si="45"/>
        <v>0</v>
      </c>
      <c r="N292" s="135"/>
    </row>
    <row r="293" spans="1:14" customFormat="1" ht="25.5" customHeight="1" x14ac:dyDescent="0.25">
      <c r="A293" s="44">
        <v>576</v>
      </c>
      <c r="B293" s="41" t="s">
        <v>332</v>
      </c>
      <c r="C293" s="136"/>
      <c r="D293" s="136"/>
      <c r="E293" s="136"/>
      <c r="F293" s="136"/>
      <c r="G293" s="136"/>
      <c r="H293" s="136"/>
      <c r="I293" s="136"/>
      <c r="J293" s="136"/>
      <c r="K293" s="136"/>
      <c r="L293" s="136"/>
      <c r="M293" s="137">
        <f t="shared" si="45"/>
        <v>0</v>
      </c>
      <c r="N293" s="135"/>
    </row>
    <row r="294" spans="1:14" customFormat="1" ht="25.5" customHeight="1" x14ac:dyDescent="0.25">
      <c r="A294" s="44">
        <v>577</v>
      </c>
      <c r="B294" s="41" t="s">
        <v>333</v>
      </c>
      <c r="C294" s="136"/>
      <c r="D294" s="136"/>
      <c r="E294" s="136"/>
      <c r="F294" s="136"/>
      <c r="G294" s="136"/>
      <c r="H294" s="136"/>
      <c r="I294" s="136"/>
      <c r="J294" s="136"/>
      <c r="K294" s="136"/>
      <c r="L294" s="136"/>
      <c r="M294" s="137">
        <f t="shared" si="45"/>
        <v>0</v>
      </c>
      <c r="N294" s="135"/>
    </row>
    <row r="295" spans="1:14" customFormat="1" ht="25.5" customHeight="1" x14ac:dyDescent="0.25">
      <c r="A295" s="44">
        <v>578</v>
      </c>
      <c r="B295" s="41" t="s">
        <v>334</v>
      </c>
      <c r="C295" s="136"/>
      <c r="D295" s="136"/>
      <c r="E295" s="136"/>
      <c r="F295" s="136"/>
      <c r="G295" s="136"/>
      <c r="H295" s="136"/>
      <c r="I295" s="136"/>
      <c r="J295" s="136"/>
      <c r="K295" s="136"/>
      <c r="L295" s="136"/>
      <c r="M295" s="137">
        <f t="shared" si="45"/>
        <v>0</v>
      </c>
      <c r="N295" s="135"/>
    </row>
    <row r="296" spans="1:14" customFormat="1" ht="25.5" customHeight="1" x14ac:dyDescent="0.25">
      <c r="A296" s="44">
        <v>579</v>
      </c>
      <c r="B296" s="41" t="s">
        <v>335</v>
      </c>
      <c r="C296" s="136"/>
      <c r="D296" s="136"/>
      <c r="E296" s="136"/>
      <c r="F296" s="136"/>
      <c r="G296" s="136"/>
      <c r="H296" s="136"/>
      <c r="I296" s="136"/>
      <c r="J296" s="136"/>
      <c r="K296" s="136"/>
      <c r="L296" s="136"/>
      <c r="M296" s="137">
        <f t="shared" si="45"/>
        <v>0</v>
      </c>
      <c r="N296" s="135"/>
    </row>
    <row r="297" spans="1:14" customFormat="1" ht="25.5" customHeight="1" x14ac:dyDescent="0.25">
      <c r="A297" s="38">
        <v>5800</v>
      </c>
      <c r="B297" s="39" t="s">
        <v>336</v>
      </c>
      <c r="C297" s="134">
        <f t="shared" ref="C297:N297" si="51">SUM(C298:C301)</f>
        <v>0</v>
      </c>
      <c r="D297" s="134">
        <f>SUM(D298:D301)</f>
        <v>0</v>
      </c>
      <c r="E297" s="134">
        <f t="shared" si="51"/>
        <v>0</v>
      </c>
      <c r="F297" s="134">
        <f t="shared" si="51"/>
        <v>0</v>
      </c>
      <c r="G297" s="134">
        <f t="shared" si="51"/>
        <v>0</v>
      </c>
      <c r="H297" s="134">
        <f t="shared" si="51"/>
        <v>0</v>
      </c>
      <c r="I297" s="134">
        <f t="shared" si="51"/>
        <v>0</v>
      </c>
      <c r="J297" s="134">
        <f t="shared" si="51"/>
        <v>0</v>
      </c>
      <c r="K297" s="134">
        <f t="shared" si="51"/>
        <v>0</v>
      </c>
      <c r="L297" s="134">
        <f t="shared" si="51"/>
        <v>0</v>
      </c>
      <c r="M297" s="134">
        <f t="shared" si="45"/>
        <v>0</v>
      </c>
      <c r="N297" s="140">
        <f t="shared" si="51"/>
        <v>0</v>
      </c>
    </row>
    <row r="298" spans="1:14" customFormat="1" ht="25.5" customHeight="1" x14ac:dyDescent="0.25">
      <c r="A298" s="44">
        <v>581</v>
      </c>
      <c r="B298" s="41" t="s">
        <v>337</v>
      </c>
      <c r="C298" s="136"/>
      <c r="D298" s="136"/>
      <c r="E298" s="136"/>
      <c r="F298" s="136"/>
      <c r="G298" s="136"/>
      <c r="H298" s="136"/>
      <c r="I298" s="136"/>
      <c r="J298" s="136"/>
      <c r="K298" s="136"/>
      <c r="L298" s="136"/>
      <c r="M298" s="137">
        <f t="shared" si="45"/>
        <v>0</v>
      </c>
      <c r="N298" s="135"/>
    </row>
    <row r="299" spans="1:14" customFormat="1" ht="25.5" customHeight="1" x14ac:dyDescent="0.25">
      <c r="A299" s="44">
        <v>582</v>
      </c>
      <c r="B299" s="41" t="s">
        <v>338</v>
      </c>
      <c r="C299" s="136"/>
      <c r="D299" s="136"/>
      <c r="E299" s="136"/>
      <c r="F299" s="136"/>
      <c r="G299" s="136"/>
      <c r="H299" s="136"/>
      <c r="I299" s="136"/>
      <c r="J299" s="136"/>
      <c r="K299" s="136"/>
      <c r="L299" s="136"/>
      <c r="M299" s="137">
        <f t="shared" si="45"/>
        <v>0</v>
      </c>
      <c r="N299" s="135"/>
    </row>
    <row r="300" spans="1:14" customFormat="1" ht="25.5" customHeight="1" x14ac:dyDescent="0.25">
      <c r="A300" s="44">
        <v>583</v>
      </c>
      <c r="B300" s="41" t="s">
        <v>339</v>
      </c>
      <c r="C300" s="136"/>
      <c r="D300" s="136"/>
      <c r="E300" s="136"/>
      <c r="F300" s="136"/>
      <c r="G300" s="136"/>
      <c r="H300" s="136"/>
      <c r="I300" s="136"/>
      <c r="J300" s="136"/>
      <c r="K300" s="136"/>
      <c r="L300" s="136"/>
      <c r="M300" s="137">
        <f t="shared" si="45"/>
        <v>0</v>
      </c>
      <c r="N300" s="135"/>
    </row>
    <row r="301" spans="1:14" customFormat="1" ht="25.5" customHeight="1" x14ac:dyDescent="0.25">
      <c r="A301" s="44">
        <v>589</v>
      </c>
      <c r="B301" s="41" t="s">
        <v>340</v>
      </c>
      <c r="C301" s="136"/>
      <c r="D301" s="136"/>
      <c r="E301" s="136"/>
      <c r="F301" s="136"/>
      <c r="G301" s="136"/>
      <c r="H301" s="136"/>
      <c r="I301" s="136"/>
      <c r="J301" s="136"/>
      <c r="K301" s="136"/>
      <c r="L301" s="136"/>
      <c r="M301" s="137">
        <f t="shared" si="45"/>
        <v>0</v>
      </c>
      <c r="N301" s="135"/>
    </row>
    <row r="302" spans="1:14" customFormat="1" ht="25.5" customHeight="1" x14ac:dyDescent="0.25">
      <c r="A302" s="38">
        <v>5900</v>
      </c>
      <c r="B302" s="39" t="s">
        <v>341</v>
      </c>
      <c r="C302" s="134">
        <f t="shared" ref="C302:N302" si="52">SUM(C303:C311)</f>
        <v>0</v>
      </c>
      <c r="D302" s="134">
        <f>SUM(D303:D311)</f>
        <v>0</v>
      </c>
      <c r="E302" s="134">
        <f t="shared" si="52"/>
        <v>0</v>
      </c>
      <c r="F302" s="134">
        <f t="shared" si="52"/>
        <v>0</v>
      </c>
      <c r="G302" s="134">
        <f t="shared" si="52"/>
        <v>0</v>
      </c>
      <c r="H302" s="134">
        <f t="shared" si="52"/>
        <v>0</v>
      </c>
      <c r="I302" s="134">
        <f t="shared" si="52"/>
        <v>0</v>
      </c>
      <c r="J302" s="134">
        <f t="shared" si="52"/>
        <v>0</v>
      </c>
      <c r="K302" s="134">
        <f t="shared" si="52"/>
        <v>0</v>
      </c>
      <c r="L302" s="134">
        <f t="shared" si="52"/>
        <v>0</v>
      </c>
      <c r="M302" s="134">
        <f t="shared" si="45"/>
        <v>0</v>
      </c>
      <c r="N302" s="140">
        <f t="shared" si="52"/>
        <v>0</v>
      </c>
    </row>
    <row r="303" spans="1:14" customFormat="1" ht="25.5" customHeight="1" x14ac:dyDescent="0.25">
      <c r="A303" s="44">
        <v>591</v>
      </c>
      <c r="B303" s="41" t="s">
        <v>342</v>
      </c>
      <c r="C303" s="136"/>
      <c r="D303" s="136"/>
      <c r="E303" s="136"/>
      <c r="F303" s="136"/>
      <c r="G303" s="136"/>
      <c r="H303" s="136"/>
      <c r="I303" s="136"/>
      <c r="J303" s="136"/>
      <c r="K303" s="136"/>
      <c r="L303" s="136"/>
      <c r="M303" s="137">
        <f t="shared" si="45"/>
        <v>0</v>
      </c>
      <c r="N303" s="135"/>
    </row>
    <row r="304" spans="1:14" customFormat="1" ht="25.5" customHeight="1" x14ac:dyDescent="0.25">
      <c r="A304" s="44">
        <v>592</v>
      </c>
      <c r="B304" s="41" t="s">
        <v>343</v>
      </c>
      <c r="C304" s="136"/>
      <c r="D304" s="136"/>
      <c r="E304" s="136"/>
      <c r="F304" s="136"/>
      <c r="G304" s="136"/>
      <c r="H304" s="136"/>
      <c r="I304" s="136"/>
      <c r="J304" s="136"/>
      <c r="K304" s="136"/>
      <c r="L304" s="136"/>
      <c r="M304" s="137">
        <f t="shared" si="45"/>
        <v>0</v>
      </c>
      <c r="N304" s="135"/>
    </row>
    <row r="305" spans="1:14" customFormat="1" ht="25.5" customHeight="1" x14ac:dyDescent="0.25">
      <c r="A305" s="44">
        <v>593</v>
      </c>
      <c r="B305" s="41" t="s">
        <v>344</v>
      </c>
      <c r="C305" s="136"/>
      <c r="D305" s="136"/>
      <c r="E305" s="136"/>
      <c r="F305" s="136"/>
      <c r="G305" s="136"/>
      <c r="H305" s="136"/>
      <c r="I305" s="136"/>
      <c r="J305" s="136"/>
      <c r="K305" s="136"/>
      <c r="L305" s="136"/>
      <c r="M305" s="137">
        <f t="shared" si="45"/>
        <v>0</v>
      </c>
      <c r="N305" s="135"/>
    </row>
    <row r="306" spans="1:14" customFormat="1" ht="25.5" customHeight="1" x14ac:dyDescent="0.25">
      <c r="A306" s="44">
        <v>594</v>
      </c>
      <c r="B306" s="41" t="s">
        <v>0</v>
      </c>
      <c r="C306" s="136"/>
      <c r="D306" s="136"/>
      <c r="E306" s="136"/>
      <c r="F306" s="136"/>
      <c r="G306" s="136"/>
      <c r="H306" s="136"/>
      <c r="I306" s="136"/>
      <c r="J306" s="136"/>
      <c r="K306" s="136"/>
      <c r="L306" s="136"/>
      <c r="M306" s="137">
        <f t="shared" si="45"/>
        <v>0</v>
      </c>
      <c r="N306" s="135"/>
    </row>
    <row r="307" spans="1:14" customFormat="1" ht="25.5" customHeight="1" x14ac:dyDescent="0.25">
      <c r="A307" s="44">
        <v>595</v>
      </c>
      <c r="B307" s="41" t="s">
        <v>345</v>
      </c>
      <c r="C307" s="136"/>
      <c r="D307" s="136"/>
      <c r="E307" s="136"/>
      <c r="F307" s="136"/>
      <c r="G307" s="136"/>
      <c r="H307" s="136"/>
      <c r="I307" s="136"/>
      <c r="J307" s="136"/>
      <c r="K307" s="136"/>
      <c r="L307" s="136"/>
      <c r="M307" s="137">
        <f t="shared" si="45"/>
        <v>0</v>
      </c>
      <c r="N307" s="135"/>
    </row>
    <row r="308" spans="1:14" customFormat="1" ht="25.5" customHeight="1" x14ac:dyDescent="0.25">
      <c r="A308" s="44">
        <v>596</v>
      </c>
      <c r="B308" s="41" t="s">
        <v>346</v>
      </c>
      <c r="C308" s="136"/>
      <c r="D308" s="136"/>
      <c r="E308" s="136"/>
      <c r="F308" s="136"/>
      <c r="G308" s="136"/>
      <c r="H308" s="136"/>
      <c r="I308" s="136"/>
      <c r="J308" s="136"/>
      <c r="K308" s="136"/>
      <c r="L308" s="136"/>
      <c r="M308" s="137">
        <f t="shared" si="45"/>
        <v>0</v>
      </c>
      <c r="N308" s="135"/>
    </row>
    <row r="309" spans="1:14" customFormat="1" ht="25.5" customHeight="1" x14ac:dyDescent="0.25">
      <c r="A309" s="44">
        <v>597</v>
      </c>
      <c r="B309" s="41" t="s">
        <v>347</v>
      </c>
      <c r="C309" s="136"/>
      <c r="D309" s="136"/>
      <c r="E309" s="136"/>
      <c r="F309" s="136"/>
      <c r="G309" s="136"/>
      <c r="H309" s="136"/>
      <c r="I309" s="136"/>
      <c r="J309" s="136"/>
      <c r="K309" s="136"/>
      <c r="L309" s="136"/>
      <c r="M309" s="137">
        <f t="shared" si="45"/>
        <v>0</v>
      </c>
      <c r="N309" s="135"/>
    </row>
    <row r="310" spans="1:14" customFormat="1" ht="25.5" customHeight="1" x14ac:dyDescent="0.25">
      <c r="A310" s="44">
        <v>598</v>
      </c>
      <c r="B310" s="41" t="s">
        <v>348</v>
      </c>
      <c r="C310" s="136"/>
      <c r="D310" s="136"/>
      <c r="E310" s="136"/>
      <c r="F310" s="136"/>
      <c r="G310" s="136"/>
      <c r="H310" s="136"/>
      <c r="I310" s="136"/>
      <c r="J310" s="136"/>
      <c r="K310" s="136"/>
      <c r="L310" s="136"/>
      <c r="M310" s="137">
        <f t="shared" si="45"/>
        <v>0</v>
      </c>
      <c r="N310" s="135"/>
    </row>
    <row r="311" spans="1:14" customFormat="1" ht="25.5" customHeight="1" x14ac:dyDescent="0.25">
      <c r="A311" s="44">
        <v>599</v>
      </c>
      <c r="B311" s="41" t="s">
        <v>349</v>
      </c>
      <c r="C311" s="136"/>
      <c r="D311" s="136"/>
      <c r="E311" s="136"/>
      <c r="F311" s="136"/>
      <c r="G311" s="136"/>
      <c r="H311" s="136"/>
      <c r="I311" s="136"/>
      <c r="J311" s="136"/>
      <c r="K311" s="136"/>
      <c r="L311" s="136"/>
      <c r="M311" s="137">
        <f t="shared" si="45"/>
        <v>0</v>
      </c>
      <c r="N311" s="135"/>
    </row>
    <row r="312" spans="1:14" s="73" customFormat="1" ht="25.5" customHeight="1" x14ac:dyDescent="0.25">
      <c r="A312" s="69">
        <v>6000</v>
      </c>
      <c r="B312" s="70" t="s">
        <v>15</v>
      </c>
      <c r="C312" s="141">
        <f t="shared" ref="C312:N312" si="53">C313+C322+C331</f>
        <v>625189</v>
      </c>
      <c r="D312" s="141">
        <f>D313+D322+D331</f>
        <v>0</v>
      </c>
      <c r="E312" s="141">
        <f t="shared" si="53"/>
        <v>0</v>
      </c>
      <c r="F312" s="141">
        <f t="shared" si="53"/>
        <v>0</v>
      </c>
      <c r="G312" s="141">
        <f t="shared" si="53"/>
        <v>0</v>
      </c>
      <c r="H312" s="141">
        <f t="shared" si="53"/>
        <v>68000</v>
      </c>
      <c r="I312" s="141">
        <f t="shared" si="53"/>
        <v>0</v>
      </c>
      <c r="J312" s="141">
        <f t="shared" si="53"/>
        <v>1789386</v>
      </c>
      <c r="K312" s="141">
        <f t="shared" si="53"/>
        <v>0</v>
      </c>
      <c r="L312" s="141">
        <f t="shared" si="53"/>
        <v>0</v>
      </c>
      <c r="M312" s="141">
        <f t="shared" si="45"/>
        <v>2482575</v>
      </c>
      <c r="N312" s="143">
        <f t="shared" si="53"/>
        <v>0</v>
      </c>
    </row>
    <row r="313" spans="1:14" customFormat="1" ht="25.5" customHeight="1" x14ac:dyDescent="0.25">
      <c r="A313" s="38">
        <v>6100</v>
      </c>
      <c r="B313" s="39" t="s">
        <v>350</v>
      </c>
      <c r="C313" s="134">
        <f>SUM(C314:C321)</f>
        <v>625189</v>
      </c>
      <c r="D313" s="134">
        <f>SUM(D314:D321)</f>
        <v>0</v>
      </c>
      <c r="E313" s="134">
        <f t="shared" ref="E313:N313" si="54">SUM(E314:E321)</f>
        <v>0</v>
      </c>
      <c r="F313" s="134">
        <f t="shared" si="54"/>
        <v>0</v>
      </c>
      <c r="G313" s="134">
        <f t="shared" si="54"/>
        <v>0</v>
      </c>
      <c r="H313" s="134">
        <f t="shared" si="54"/>
        <v>0</v>
      </c>
      <c r="I313" s="134">
        <f t="shared" si="54"/>
        <v>0</v>
      </c>
      <c r="J313" s="134">
        <f t="shared" si="54"/>
        <v>1789386</v>
      </c>
      <c r="K313" s="134">
        <f t="shared" si="54"/>
        <v>0</v>
      </c>
      <c r="L313" s="134">
        <f t="shared" si="54"/>
        <v>0</v>
      </c>
      <c r="M313" s="134">
        <f t="shared" si="45"/>
        <v>2414575</v>
      </c>
      <c r="N313" s="140">
        <f t="shared" si="54"/>
        <v>0</v>
      </c>
    </row>
    <row r="314" spans="1:14" customFormat="1" ht="25.5" customHeight="1" x14ac:dyDescent="0.25">
      <c r="A314" s="44">
        <v>611</v>
      </c>
      <c r="B314" s="41" t="s">
        <v>351</v>
      </c>
      <c r="C314" s="136"/>
      <c r="D314" s="136"/>
      <c r="E314" s="136"/>
      <c r="F314" s="136"/>
      <c r="G314" s="136"/>
      <c r="H314" s="136"/>
      <c r="I314" s="136"/>
      <c r="J314" s="136"/>
      <c r="K314" s="136"/>
      <c r="L314" s="136"/>
      <c r="M314" s="137">
        <f t="shared" si="45"/>
        <v>0</v>
      </c>
      <c r="N314" s="135"/>
    </row>
    <row r="315" spans="1:14" customFormat="1" ht="25.5" customHeight="1" x14ac:dyDescent="0.25">
      <c r="A315" s="44">
        <v>612</v>
      </c>
      <c r="B315" s="41" t="s">
        <v>352</v>
      </c>
      <c r="C315" s="136"/>
      <c r="D315" s="136"/>
      <c r="E315" s="136"/>
      <c r="F315" s="136"/>
      <c r="G315" s="136"/>
      <c r="H315" s="136"/>
      <c r="I315" s="136"/>
      <c r="J315" s="136"/>
      <c r="K315" s="136"/>
      <c r="L315" s="136"/>
      <c r="M315" s="137">
        <f>SUM(C315:L315)</f>
        <v>0</v>
      </c>
      <c r="N315" s="135"/>
    </row>
    <row r="316" spans="1:14" customFormat="1" ht="31.5" customHeight="1" x14ac:dyDescent="0.25">
      <c r="A316" s="44">
        <v>613</v>
      </c>
      <c r="B316" s="41" t="s">
        <v>353</v>
      </c>
      <c r="C316" s="136">
        <v>625189</v>
      </c>
      <c r="D316" s="136"/>
      <c r="E316" s="136"/>
      <c r="F316" s="136"/>
      <c r="G316" s="136"/>
      <c r="H316" s="136"/>
      <c r="I316" s="136"/>
      <c r="J316" s="136">
        <v>1789386</v>
      </c>
      <c r="K316" s="136"/>
      <c r="L316" s="136"/>
      <c r="M316" s="137">
        <f t="shared" si="45"/>
        <v>2414575</v>
      </c>
      <c r="N316" s="135"/>
    </row>
    <row r="317" spans="1:14" customFormat="1" ht="25.5" customHeight="1" x14ac:dyDescent="0.25">
      <c r="A317" s="44">
        <v>614</v>
      </c>
      <c r="B317" s="41" t="s">
        <v>354</v>
      </c>
      <c r="C317" s="136"/>
      <c r="D317" s="136"/>
      <c r="E317" s="136"/>
      <c r="F317" s="136"/>
      <c r="G317" s="136"/>
      <c r="H317" s="136"/>
      <c r="I317" s="136"/>
      <c r="J317" s="136"/>
      <c r="K317" s="136"/>
      <c r="L317" s="136"/>
      <c r="M317" s="137">
        <f>SUM(C317:L317)</f>
        <v>0</v>
      </c>
      <c r="N317" s="135"/>
    </row>
    <row r="318" spans="1:14" customFormat="1" ht="25.5" customHeight="1" x14ac:dyDescent="0.25">
      <c r="A318" s="44">
        <v>615</v>
      </c>
      <c r="B318" s="41" t="s">
        <v>355</v>
      </c>
      <c r="C318" s="136"/>
      <c r="D318" s="136"/>
      <c r="E318" s="136"/>
      <c r="F318" s="136"/>
      <c r="G318" s="136"/>
      <c r="H318" s="136"/>
      <c r="I318" s="136"/>
      <c r="J318" s="136"/>
      <c r="K318" s="136"/>
      <c r="L318" s="136"/>
      <c r="M318" s="137">
        <f t="shared" si="45"/>
        <v>0</v>
      </c>
      <c r="N318" s="135"/>
    </row>
    <row r="319" spans="1:14" customFormat="1" ht="25.5" customHeight="1" x14ac:dyDescent="0.25">
      <c r="A319" s="44">
        <v>616</v>
      </c>
      <c r="B319" s="41" t="s">
        <v>356</v>
      </c>
      <c r="C319" s="136"/>
      <c r="D319" s="136"/>
      <c r="E319" s="136"/>
      <c r="F319" s="136"/>
      <c r="G319" s="136"/>
      <c r="H319" s="136"/>
      <c r="I319" s="136"/>
      <c r="J319" s="136"/>
      <c r="K319" s="136"/>
      <c r="L319" s="136"/>
      <c r="M319" s="137">
        <f t="shared" si="45"/>
        <v>0</v>
      </c>
      <c r="N319" s="135"/>
    </row>
    <row r="320" spans="1:14" customFormat="1" ht="25.5" customHeight="1" x14ac:dyDescent="0.25">
      <c r="A320" s="44">
        <v>617</v>
      </c>
      <c r="B320" s="41" t="s">
        <v>357</v>
      </c>
      <c r="C320" s="136"/>
      <c r="D320" s="136"/>
      <c r="E320" s="136"/>
      <c r="F320" s="136"/>
      <c r="G320" s="136"/>
      <c r="H320" s="136"/>
      <c r="I320" s="136"/>
      <c r="J320" s="136"/>
      <c r="K320" s="136"/>
      <c r="L320" s="136"/>
      <c r="M320" s="137">
        <f t="shared" si="45"/>
        <v>0</v>
      </c>
      <c r="N320" s="135"/>
    </row>
    <row r="321" spans="1:14" customFormat="1" ht="36.75" customHeight="1" x14ac:dyDescent="0.25">
      <c r="A321" s="44">
        <v>619</v>
      </c>
      <c r="B321" s="41" t="s">
        <v>358</v>
      </c>
      <c r="C321" s="136"/>
      <c r="D321" s="136"/>
      <c r="E321" s="136"/>
      <c r="F321" s="136"/>
      <c r="G321" s="136"/>
      <c r="H321" s="136"/>
      <c r="I321" s="136"/>
      <c r="J321" s="136"/>
      <c r="K321" s="136"/>
      <c r="L321" s="136"/>
      <c r="M321" s="137">
        <f t="shared" si="45"/>
        <v>0</v>
      </c>
      <c r="N321" s="135"/>
    </row>
    <row r="322" spans="1:14" customFormat="1" ht="25.5" customHeight="1" x14ac:dyDescent="0.25">
      <c r="A322" s="38">
        <v>6200</v>
      </c>
      <c r="B322" s="39" t="s">
        <v>359</v>
      </c>
      <c r="C322" s="134">
        <f t="shared" ref="C322:N322" si="55">SUM(C323:C330)</f>
        <v>0</v>
      </c>
      <c r="D322" s="134">
        <f>SUM(D323:D330)</f>
        <v>0</v>
      </c>
      <c r="E322" s="134">
        <f t="shared" si="55"/>
        <v>0</v>
      </c>
      <c r="F322" s="134">
        <f t="shared" si="55"/>
        <v>0</v>
      </c>
      <c r="G322" s="134">
        <f t="shared" si="55"/>
        <v>0</v>
      </c>
      <c r="H322" s="134">
        <f t="shared" si="55"/>
        <v>0</v>
      </c>
      <c r="I322" s="134">
        <f t="shared" si="55"/>
        <v>0</v>
      </c>
      <c r="J322" s="134">
        <f t="shared" si="55"/>
        <v>0</v>
      </c>
      <c r="K322" s="134">
        <f t="shared" si="55"/>
        <v>0</v>
      </c>
      <c r="L322" s="134">
        <f t="shared" si="55"/>
        <v>0</v>
      </c>
      <c r="M322" s="134">
        <f t="shared" si="45"/>
        <v>0</v>
      </c>
      <c r="N322" s="140">
        <f t="shared" si="55"/>
        <v>0</v>
      </c>
    </row>
    <row r="323" spans="1:14" customFormat="1" ht="25.5" customHeight="1" x14ac:dyDescent="0.25">
      <c r="A323" s="44">
        <v>621</v>
      </c>
      <c r="B323" s="41" t="s">
        <v>351</v>
      </c>
      <c r="C323" s="136"/>
      <c r="D323" s="136"/>
      <c r="E323" s="136"/>
      <c r="F323" s="136"/>
      <c r="G323" s="136"/>
      <c r="H323" s="136"/>
      <c r="I323" s="136"/>
      <c r="J323" s="136"/>
      <c r="K323" s="136"/>
      <c r="L323" s="136"/>
      <c r="M323" s="137">
        <f t="shared" si="45"/>
        <v>0</v>
      </c>
      <c r="N323" s="135"/>
    </row>
    <row r="324" spans="1:14" customFormat="1" ht="25.5" customHeight="1" x14ac:dyDescent="0.25">
      <c r="A324" s="44">
        <v>622</v>
      </c>
      <c r="B324" s="41" t="s">
        <v>360</v>
      </c>
      <c r="C324" s="136"/>
      <c r="D324" s="136"/>
      <c r="E324" s="136"/>
      <c r="F324" s="136"/>
      <c r="G324" s="136"/>
      <c r="H324" s="136"/>
      <c r="I324" s="136"/>
      <c r="J324" s="136"/>
      <c r="K324" s="136"/>
      <c r="L324" s="136"/>
      <c r="M324" s="137">
        <f t="shared" si="45"/>
        <v>0</v>
      </c>
      <c r="N324" s="135"/>
    </row>
    <row r="325" spans="1:14" customFormat="1" ht="25.5" x14ac:dyDescent="0.25">
      <c r="A325" s="44">
        <v>623</v>
      </c>
      <c r="B325" s="41" t="s">
        <v>361</v>
      </c>
      <c r="C325" s="136"/>
      <c r="D325" s="136"/>
      <c r="E325" s="136"/>
      <c r="F325" s="136"/>
      <c r="G325" s="136"/>
      <c r="H325" s="136"/>
      <c r="I325" s="136"/>
      <c r="J325" s="136"/>
      <c r="K325" s="136"/>
      <c r="L325" s="136"/>
      <c r="M325" s="137">
        <f t="shared" si="45"/>
        <v>0</v>
      </c>
      <c r="N325" s="135"/>
    </row>
    <row r="326" spans="1:14" customFormat="1" ht="25.5" customHeight="1" x14ac:dyDescent="0.25">
      <c r="A326" s="44">
        <v>624</v>
      </c>
      <c r="B326" s="41" t="s">
        <v>354</v>
      </c>
      <c r="C326" s="136"/>
      <c r="D326" s="136"/>
      <c r="E326" s="136"/>
      <c r="F326" s="136"/>
      <c r="G326" s="136"/>
      <c r="H326" s="136"/>
      <c r="I326" s="136"/>
      <c r="J326" s="136"/>
      <c r="K326" s="136"/>
      <c r="L326" s="136"/>
      <c r="M326" s="137">
        <f t="shared" si="45"/>
        <v>0</v>
      </c>
      <c r="N326" s="135"/>
    </row>
    <row r="327" spans="1:14" customFormat="1" ht="25.5" customHeight="1" x14ac:dyDescent="0.25">
      <c r="A327" s="44">
        <v>625</v>
      </c>
      <c r="B327" s="41" t="s">
        <v>355</v>
      </c>
      <c r="C327" s="136"/>
      <c r="D327" s="136"/>
      <c r="E327" s="136"/>
      <c r="F327" s="136"/>
      <c r="G327" s="136"/>
      <c r="H327" s="136"/>
      <c r="I327" s="136"/>
      <c r="J327" s="136"/>
      <c r="K327" s="136"/>
      <c r="L327" s="136"/>
      <c r="M327" s="137">
        <f t="shared" si="45"/>
        <v>0</v>
      </c>
      <c r="N327" s="135"/>
    </row>
    <row r="328" spans="1:14" customFormat="1" ht="25.5" customHeight="1" x14ac:dyDescent="0.25">
      <c r="A328" s="44">
        <v>626</v>
      </c>
      <c r="B328" s="41" t="s">
        <v>356</v>
      </c>
      <c r="C328" s="136"/>
      <c r="D328" s="136"/>
      <c r="E328" s="136"/>
      <c r="F328" s="136"/>
      <c r="G328" s="136"/>
      <c r="H328" s="136"/>
      <c r="I328" s="136"/>
      <c r="J328" s="136"/>
      <c r="K328" s="136"/>
      <c r="L328" s="136"/>
      <c r="M328" s="137">
        <f t="shared" ref="M328:M391" si="56">SUM(C328:L328)</f>
        <v>0</v>
      </c>
      <c r="N328" s="135"/>
    </row>
    <row r="329" spans="1:14" customFormat="1" ht="25.5" customHeight="1" x14ac:dyDescent="0.25">
      <c r="A329" s="44">
        <v>627</v>
      </c>
      <c r="B329" s="41" t="s">
        <v>357</v>
      </c>
      <c r="C329" s="136"/>
      <c r="D329" s="136"/>
      <c r="E329" s="136"/>
      <c r="F329" s="136"/>
      <c r="G329" s="136"/>
      <c r="H329" s="136"/>
      <c r="I329" s="136"/>
      <c r="J329" s="136"/>
      <c r="K329" s="136"/>
      <c r="L329" s="136"/>
      <c r="M329" s="137">
        <f t="shared" si="56"/>
        <v>0</v>
      </c>
      <c r="N329" s="135"/>
    </row>
    <row r="330" spans="1:14" customFormat="1" ht="25.5" x14ac:dyDescent="0.25">
      <c r="A330" s="44">
        <v>629</v>
      </c>
      <c r="B330" s="41" t="s">
        <v>362</v>
      </c>
      <c r="C330" s="136"/>
      <c r="D330" s="136"/>
      <c r="E330" s="136"/>
      <c r="F330" s="136"/>
      <c r="G330" s="136"/>
      <c r="H330" s="136"/>
      <c r="I330" s="136"/>
      <c r="J330" s="136"/>
      <c r="K330" s="136"/>
      <c r="L330" s="136"/>
      <c r="M330" s="137">
        <f t="shared" si="56"/>
        <v>0</v>
      </c>
      <c r="N330" s="135"/>
    </row>
    <row r="331" spans="1:14" customFormat="1" ht="25.5" customHeight="1" x14ac:dyDescent="0.25">
      <c r="A331" s="38">
        <v>6300</v>
      </c>
      <c r="B331" s="39" t="s">
        <v>363</v>
      </c>
      <c r="C331" s="134">
        <f t="shared" ref="C331:N331" si="57">SUM(C332:C333)</f>
        <v>0</v>
      </c>
      <c r="D331" s="134">
        <f>SUM(D332:D333)</f>
        <v>0</v>
      </c>
      <c r="E331" s="134">
        <f t="shared" si="57"/>
        <v>0</v>
      </c>
      <c r="F331" s="134">
        <f t="shared" si="57"/>
        <v>0</v>
      </c>
      <c r="G331" s="134">
        <f t="shared" si="57"/>
        <v>0</v>
      </c>
      <c r="H331" s="134">
        <f t="shared" si="57"/>
        <v>68000</v>
      </c>
      <c r="I331" s="134">
        <f t="shared" si="57"/>
        <v>0</v>
      </c>
      <c r="J331" s="134">
        <f t="shared" si="57"/>
        <v>0</v>
      </c>
      <c r="K331" s="134">
        <f t="shared" si="57"/>
        <v>0</v>
      </c>
      <c r="L331" s="134">
        <f t="shared" si="57"/>
        <v>0</v>
      </c>
      <c r="M331" s="134">
        <f t="shared" si="56"/>
        <v>68000</v>
      </c>
      <c r="N331" s="140">
        <f t="shared" si="57"/>
        <v>0</v>
      </c>
    </row>
    <row r="332" spans="1:14" customFormat="1" ht="35.25" customHeight="1" x14ac:dyDescent="0.25">
      <c r="A332" s="44">
        <v>631</v>
      </c>
      <c r="B332" s="41" t="s">
        <v>364</v>
      </c>
      <c r="C332" s="136"/>
      <c r="D332" s="136"/>
      <c r="E332" s="136"/>
      <c r="F332" s="136"/>
      <c r="G332" s="136"/>
      <c r="H332" s="136">
        <v>68000</v>
      </c>
      <c r="I332" s="136"/>
      <c r="J332" s="136"/>
      <c r="K332" s="136"/>
      <c r="L332" s="136"/>
      <c r="M332" s="137">
        <f t="shared" si="56"/>
        <v>68000</v>
      </c>
      <c r="N332" s="135"/>
    </row>
    <row r="333" spans="1:14" customFormat="1" ht="33" customHeight="1" x14ac:dyDescent="0.25">
      <c r="A333" s="44">
        <v>632</v>
      </c>
      <c r="B333" s="41" t="s">
        <v>365</v>
      </c>
      <c r="C333" s="136"/>
      <c r="D333" s="136"/>
      <c r="E333" s="136"/>
      <c r="F333" s="136"/>
      <c r="G333" s="136"/>
      <c r="H333" s="136"/>
      <c r="I333" s="136"/>
      <c r="J333" s="136"/>
      <c r="K333" s="136"/>
      <c r="L333" s="136"/>
      <c r="M333" s="137">
        <f t="shared" si="56"/>
        <v>0</v>
      </c>
      <c r="N333" s="135"/>
    </row>
    <row r="334" spans="1:14" s="73" customFormat="1" ht="25.5" customHeight="1" x14ac:dyDescent="0.25">
      <c r="A334" s="69">
        <v>7000</v>
      </c>
      <c r="B334" s="70" t="s">
        <v>16</v>
      </c>
      <c r="C334" s="141">
        <f t="shared" ref="C334:N334" si="58">C335+C338+C348+C355+C365+C375+C378</f>
        <v>0</v>
      </c>
      <c r="D334" s="141">
        <f>D335+D338+D348+D355+D365+D375+D378</f>
        <v>0</v>
      </c>
      <c r="E334" s="141">
        <f t="shared" si="58"/>
        <v>0</v>
      </c>
      <c r="F334" s="141">
        <f t="shared" si="58"/>
        <v>0</v>
      </c>
      <c r="G334" s="141">
        <f t="shared" si="58"/>
        <v>0</v>
      </c>
      <c r="H334" s="141">
        <f t="shared" si="58"/>
        <v>0</v>
      </c>
      <c r="I334" s="141">
        <f t="shared" si="58"/>
        <v>0</v>
      </c>
      <c r="J334" s="141">
        <f t="shared" si="58"/>
        <v>0</v>
      </c>
      <c r="K334" s="141">
        <f>K335+K338+K348+K355+K365+K375+K378</f>
        <v>0</v>
      </c>
      <c r="L334" s="141">
        <f>L335+L338+L348+L355+L365+L375+L378</f>
        <v>0</v>
      </c>
      <c r="M334" s="141">
        <f t="shared" si="56"/>
        <v>0</v>
      </c>
      <c r="N334" s="143">
        <f t="shared" si="58"/>
        <v>0</v>
      </c>
    </row>
    <row r="335" spans="1:14" customFormat="1" ht="30" x14ac:dyDescent="0.25">
      <c r="A335" s="47">
        <v>7100</v>
      </c>
      <c r="B335" s="39" t="s">
        <v>366</v>
      </c>
      <c r="C335" s="134">
        <f>SUM(C336:C337)</f>
        <v>0</v>
      </c>
      <c r="D335" s="134">
        <f>SUM(D336:D337)</f>
        <v>0</v>
      </c>
      <c r="E335" s="134">
        <f t="shared" ref="E335:N335" si="59">SUM(E336:E337)</f>
        <v>0</v>
      </c>
      <c r="F335" s="134">
        <f t="shared" si="59"/>
        <v>0</v>
      </c>
      <c r="G335" s="134">
        <f t="shared" si="59"/>
        <v>0</v>
      </c>
      <c r="H335" s="134">
        <f t="shared" si="59"/>
        <v>0</v>
      </c>
      <c r="I335" s="134">
        <f t="shared" si="59"/>
        <v>0</v>
      </c>
      <c r="J335" s="134">
        <f t="shared" si="59"/>
        <v>0</v>
      </c>
      <c r="K335" s="134">
        <f t="shared" si="59"/>
        <v>0</v>
      </c>
      <c r="L335" s="134">
        <f t="shared" si="59"/>
        <v>0</v>
      </c>
      <c r="M335" s="134">
        <f t="shared" si="56"/>
        <v>0</v>
      </c>
      <c r="N335" s="140">
        <f t="shared" si="59"/>
        <v>0</v>
      </c>
    </row>
    <row r="336" spans="1:14" customFormat="1" ht="43.5" customHeight="1" x14ac:dyDescent="0.25">
      <c r="A336" s="44">
        <v>711</v>
      </c>
      <c r="B336" s="41" t="s">
        <v>367</v>
      </c>
      <c r="C336" s="136"/>
      <c r="D336" s="136"/>
      <c r="E336" s="136"/>
      <c r="F336" s="136"/>
      <c r="G336" s="136"/>
      <c r="H336" s="136"/>
      <c r="I336" s="136"/>
      <c r="J336" s="136"/>
      <c r="K336" s="136"/>
      <c r="L336" s="136"/>
      <c r="M336" s="137">
        <f t="shared" si="56"/>
        <v>0</v>
      </c>
      <c r="N336" s="135"/>
    </row>
    <row r="337" spans="1:14" customFormat="1" ht="35.25" customHeight="1" x14ac:dyDescent="0.25">
      <c r="A337" s="44">
        <v>712</v>
      </c>
      <c r="B337" s="41" t="s">
        <v>368</v>
      </c>
      <c r="C337" s="136"/>
      <c r="D337" s="136"/>
      <c r="E337" s="136"/>
      <c r="F337" s="136"/>
      <c r="G337" s="136"/>
      <c r="H337" s="136"/>
      <c r="I337" s="136"/>
      <c r="J337" s="136"/>
      <c r="K337" s="136"/>
      <c r="L337" s="136"/>
      <c r="M337" s="137">
        <f t="shared" si="56"/>
        <v>0</v>
      </c>
      <c r="N337" s="135"/>
    </row>
    <row r="338" spans="1:14" customFormat="1" ht="25.5" customHeight="1" x14ac:dyDescent="0.25">
      <c r="A338" s="38">
        <v>7200</v>
      </c>
      <c r="B338" s="39" t="s">
        <v>369</v>
      </c>
      <c r="C338" s="134">
        <f t="shared" ref="C338:N338" si="60">SUM(C339:C347)</f>
        <v>0</v>
      </c>
      <c r="D338" s="134">
        <f>SUM(D339:D347)</f>
        <v>0</v>
      </c>
      <c r="E338" s="134">
        <f t="shared" si="60"/>
        <v>0</v>
      </c>
      <c r="F338" s="134">
        <f t="shared" si="60"/>
        <v>0</v>
      </c>
      <c r="G338" s="134">
        <f t="shared" si="60"/>
        <v>0</v>
      </c>
      <c r="H338" s="134">
        <f t="shared" si="60"/>
        <v>0</v>
      </c>
      <c r="I338" s="134">
        <f t="shared" si="60"/>
        <v>0</v>
      </c>
      <c r="J338" s="134">
        <f t="shared" si="60"/>
        <v>0</v>
      </c>
      <c r="K338" s="134">
        <f t="shared" si="60"/>
        <v>0</v>
      </c>
      <c r="L338" s="134">
        <f t="shared" si="60"/>
        <v>0</v>
      </c>
      <c r="M338" s="134">
        <f t="shared" si="56"/>
        <v>0</v>
      </c>
      <c r="N338" s="140">
        <f t="shared" si="60"/>
        <v>0</v>
      </c>
    </row>
    <row r="339" spans="1:14" customFormat="1" ht="42" customHeight="1" x14ac:dyDescent="0.25">
      <c r="A339" s="44">
        <v>721</v>
      </c>
      <c r="B339" s="41" t="s">
        <v>370</v>
      </c>
      <c r="C339" s="136"/>
      <c r="D339" s="136"/>
      <c r="E339" s="136"/>
      <c r="F339" s="136"/>
      <c r="G339" s="136"/>
      <c r="H339" s="136"/>
      <c r="I339" s="136"/>
      <c r="J339" s="136"/>
      <c r="K339" s="136"/>
      <c r="L339" s="136"/>
      <c r="M339" s="137">
        <f t="shared" si="56"/>
        <v>0</v>
      </c>
      <c r="N339" s="135"/>
    </row>
    <row r="340" spans="1:14" customFormat="1" ht="41.25" customHeight="1" x14ac:dyDescent="0.25">
      <c r="A340" s="44">
        <v>722</v>
      </c>
      <c r="B340" s="41" t="s">
        <v>371</v>
      </c>
      <c r="C340" s="136"/>
      <c r="D340" s="136"/>
      <c r="E340" s="136"/>
      <c r="F340" s="136"/>
      <c r="G340" s="136"/>
      <c r="H340" s="136"/>
      <c r="I340" s="136"/>
      <c r="J340" s="136"/>
      <c r="K340" s="136"/>
      <c r="L340" s="136"/>
      <c r="M340" s="137">
        <f t="shared" si="56"/>
        <v>0</v>
      </c>
      <c r="N340" s="135"/>
    </row>
    <row r="341" spans="1:14" customFormat="1" ht="42" customHeight="1" x14ac:dyDescent="0.25">
      <c r="A341" s="44">
        <v>723</v>
      </c>
      <c r="B341" s="41" t="s">
        <v>372</v>
      </c>
      <c r="C341" s="136"/>
      <c r="D341" s="136"/>
      <c r="E341" s="136"/>
      <c r="F341" s="136"/>
      <c r="G341" s="136"/>
      <c r="H341" s="136"/>
      <c r="I341" s="136"/>
      <c r="J341" s="136"/>
      <c r="K341" s="136"/>
      <c r="L341" s="136"/>
      <c r="M341" s="137">
        <f t="shared" si="56"/>
        <v>0</v>
      </c>
      <c r="N341" s="135"/>
    </row>
    <row r="342" spans="1:14" customFormat="1" ht="30.75" customHeight="1" x14ac:dyDescent="0.25">
      <c r="A342" s="44">
        <v>724</v>
      </c>
      <c r="B342" s="41" t="s">
        <v>373</v>
      </c>
      <c r="C342" s="136"/>
      <c r="D342" s="136"/>
      <c r="E342" s="136"/>
      <c r="F342" s="136"/>
      <c r="G342" s="136"/>
      <c r="H342" s="136"/>
      <c r="I342" s="136"/>
      <c r="J342" s="136"/>
      <c r="K342" s="136"/>
      <c r="L342" s="136"/>
      <c r="M342" s="137">
        <f t="shared" si="56"/>
        <v>0</v>
      </c>
      <c r="N342" s="135"/>
    </row>
    <row r="343" spans="1:14" customFormat="1" ht="31.5" customHeight="1" x14ac:dyDescent="0.25">
      <c r="A343" s="44">
        <v>725</v>
      </c>
      <c r="B343" s="41" t="s">
        <v>374</v>
      </c>
      <c r="C343" s="136"/>
      <c r="D343" s="136"/>
      <c r="E343" s="136"/>
      <c r="F343" s="136"/>
      <c r="G343" s="136"/>
      <c r="H343" s="136"/>
      <c r="I343" s="136"/>
      <c r="J343" s="136"/>
      <c r="K343" s="136"/>
      <c r="L343" s="136"/>
      <c r="M343" s="137">
        <f t="shared" si="56"/>
        <v>0</v>
      </c>
      <c r="N343" s="135"/>
    </row>
    <row r="344" spans="1:14" customFormat="1" ht="25.5" x14ac:dyDescent="0.25">
      <c r="A344" s="44">
        <v>726</v>
      </c>
      <c r="B344" s="41" t="s">
        <v>375</v>
      </c>
      <c r="C344" s="136"/>
      <c r="D344" s="136"/>
      <c r="E344" s="136"/>
      <c r="F344" s="136"/>
      <c r="G344" s="136"/>
      <c r="H344" s="136"/>
      <c r="I344" s="136"/>
      <c r="J344" s="136"/>
      <c r="K344" s="136"/>
      <c r="L344" s="136"/>
      <c r="M344" s="137">
        <f t="shared" si="56"/>
        <v>0</v>
      </c>
      <c r="N344" s="135"/>
    </row>
    <row r="345" spans="1:14" customFormat="1" ht="31.5" customHeight="1" x14ac:dyDescent="0.25">
      <c r="A345" s="44">
        <v>727</v>
      </c>
      <c r="B345" s="41" t="s">
        <v>376</v>
      </c>
      <c r="C345" s="136"/>
      <c r="D345" s="136"/>
      <c r="E345" s="136"/>
      <c r="F345" s="136"/>
      <c r="G345" s="136"/>
      <c r="H345" s="136"/>
      <c r="I345" s="136"/>
      <c r="J345" s="136"/>
      <c r="K345" s="136"/>
      <c r="L345" s="136"/>
      <c r="M345" s="137">
        <f t="shared" si="56"/>
        <v>0</v>
      </c>
      <c r="N345" s="135"/>
    </row>
    <row r="346" spans="1:14" customFormat="1" ht="29.25" customHeight="1" x14ac:dyDescent="0.25">
      <c r="A346" s="44">
        <v>728</v>
      </c>
      <c r="B346" s="41" t="s">
        <v>377</v>
      </c>
      <c r="C346" s="136"/>
      <c r="D346" s="136"/>
      <c r="E346" s="136"/>
      <c r="F346" s="136"/>
      <c r="G346" s="136"/>
      <c r="H346" s="136"/>
      <c r="I346" s="136"/>
      <c r="J346" s="136"/>
      <c r="K346" s="136"/>
      <c r="L346" s="136"/>
      <c r="M346" s="137">
        <f t="shared" si="56"/>
        <v>0</v>
      </c>
      <c r="N346" s="135"/>
    </row>
    <row r="347" spans="1:14" customFormat="1" ht="25.5" x14ac:dyDescent="0.25">
      <c r="A347" s="44">
        <v>729</v>
      </c>
      <c r="B347" s="41" t="s">
        <v>378</v>
      </c>
      <c r="C347" s="136"/>
      <c r="D347" s="136"/>
      <c r="E347" s="136"/>
      <c r="F347" s="136"/>
      <c r="G347" s="136"/>
      <c r="H347" s="136"/>
      <c r="I347" s="136"/>
      <c r="J347" s="136"/>
      <c r="K347" s="136"/>
      <c r="L347" s="136"/>
      <c r="M347" s="137">
        <f t="shared" si="56"/>
        <v>0</v>
      </c>
      <c r="N347" s="135"/>
    </row>
    <row r="348" spans="1:14" customFormat="1" ht="25.5" customHeight="1" x14ac:dyDescent="0.25">
      <c r="A348" s="38">
        <v>7300</v>
      </c>
      <c r="B348" s="39" t="s">
        <v>379</v>
      </c>
      <c r="C348" s="134">
        <f t="shared" ref="C348:N348" si="61">SUM(C349:C354)</f>
        <v>0</v>
      </c>
      <c r="D348" s="134">
        <f>SUM(D349:D354)</f>
        <v>0</v>
      </c>
      <c r="E348" s="134">
        <f t="shared" si="61"/>
        <v>0</v>
      </c>
      <c r="F348" s="134">
        <f t="shared" si="61"/>
        <v>0</v>
      </c>
      <c r="G348" s="134">
        <f t="shared" si="61"/>
        <v>0</v>
      </c>
      <c r="H348" s="134">
        <f t="shared" si="61"/>
        <v>0</v>
      </c>
      <c r="I348" s="134">
        <f t="shared" si="61"/>
        <v>0</v>
      </c>
      <c r="J348" s="134">
        <f t="shared" si="61"/>
        <v>0</v>
      </c>
      <c r="K348" s="134">
        <f t="shared" si="61"/>
        <v>0</v>
      </c>
      <c r="L348" s="134">
        <f t="shared" si="61"/>
        <v>0</v>
      </c>
      <c r="M348" s="134">
        <f t="shared" si="56"/>
        <v>0</v>
      </c>
      <c r="N348" s="140">
        <f t="shared" si="61"/>
        <v>0</v>
      </c>
    </row>
    <row r="349" spans="1:14" customFormat="1" ht="25.5" customHeight="1" x14ac:dyDescent="0.25">
      <c r="A349" s="44">
        <v>731</v>
      </c>
      <c r="B349" s="43" t="s">
        <v>380</v>
      </c>
      <c r="C349" s="136"/>
      <c r="D349" s="136"/>
      <c r="E349" s="136"/>
      <c r="F349" s="136"/>
      <c r="G349" s="136"/>
      <c r="H349" s="136"/>
      <c r="I349" s="136"/>
      <c r="J349" s="136"/>
      <c r="K349" s="136"/>
      <c r="L349" s="136"/>
      <c r="M349" s="137">
        <f t="shared" si="56"/>
        <v>0</v>
      </c>
      <c r="N349" s="135"/>
    </row>
    <row r="350" spans="1:14" customFormat="1" ht="30" x14ac:dyDescent="0.25">
      <c r="A350" s="44">
        <v>732</v>
      </c>
      <c r="B350" s="43" t="s">
        <v>381</v>
      </c>
      <c r="C350" s="136"/>
      <c r="D350" s="136"/>
      <c r="E350" s="136"/>
      <c r="F350" s="136"/>
      <c r="G350" s="136"/>
      <c r="H350" s="136"/>
      <c r="I350" s="136"/>
      <c r="J350" s="136"/>
      <c r="K350" s="136"/>
      <c r="L350" s="136"/>
      <c r="M350" s="137">
        <f t="shared" si="56"/>
        <v>0</v>
      </c>
      <c r="N350" s="135"/>
    </row>
    <row r="351" spans="1:14" customFormat="1" ht="30" x14ac:dyDescent="0.25">
      <c r="A351" s="44">
        <v>733</v>
      </c>
      <c r="B351" s="43" t="s">
        <v>382</v>
      </c>
      <c r="C351" s="136"/>
      <c r="D351" s="136"/>
      <c r="E351" s="136"/>
      <c r="F351" s="136"/>
      <c r="G351" s="136"/>
      <c r="H351" s="136"/>
      <c r="I351" s="136"/>
      <c r="J351" s="136"/>
      <c r="K351" s="136"/>
      <c r="L351" s="136"/>
      <c r="M351" s="137">
        <f t="shared" si="56"/>
        <v>0</v>
      </c>
      <c r="N351" s="135"/>
    </row>
    <row r="352" spans="1:14" customFormat="1" ht="30" x14ac:dyDescent="0.25">
      <c r="A352" s="44">
        <v>734</v>
      </c>
      <c r="B352" s="43" t="s">
        <v>383</v>
      </c>
      <c r="C352" s="136"/>
      <c r="D352" s="136"/>
      <c r="E352" s="136"/>
      <c r="F352" s="136"/>
      <c r="G352" s="136"/>
      <c r="H352" s="136"/>
      <c r="I352" s="136"/>
      <c r="J352" s="136"/>
      <c r="K352" s="136"/>
      <c r="L352" s="136"/>
      <c r="M352" s="137">
        <f t="shared" si="56"/>
        <v>0</v>
      </c>
      <c r="N352" s="135"/>
    </row>
    <row r="353" spans="1:14" customFormat="1" ht="30" x14ac:dyDescent="0.25">
      <c r="A353" s="44">
        <v>735</v>
      </c>
      <c r="B353" s="43" t="s">
        <v>384</v>
      </c>
      <c r="C353" s="136"/>
      <c r="D353" s="136"/>
      <c r="E353" s="136"/>
      <c r="F353" s="136"/>
      <c r="G353" s="136"/>
      <c r="H353" s="136"/>
      <c r="I353" s="136"/>
      <c r="J353" s="136"/>
      <c r="K353" s="136"/>
      <c r="L353" s="136"/>
      <c r="M353" s="137">
        <f t="shared" si="56"/>
        <v>0</v>
      </c>
      <c r="N353" s="135"/>
    </row>
    <row r="354" spans="1:14" customFormat="1" ht="25.5" customHeight="1" x14ac:dyDescent="0.25">
      <c r="A354" s="44">
        <v>739</v>
      </c>
      <c r="B354" s="43" t="s">
        <v>385</v>
      </c>
      <c r="C354" s="136"/>
      <c r="D354" s="136"/>
      <c r="E354" s="136"/>
      <c r="F354" s="136"/>
      <c r="G354" s="136"/>
      <c r="H354" s="136"/>
      <c r="I354" s="136"/>
      <c r="J354" s="136"/>
      <c r="K354" s="136"/>
      <c r="L354" s="136"/>
      <c r="M354" s="137">
        <f t="shared" si="56"/>
        <v>0</v>
      </c>
      <c r="N354" s="135"/>
    </row>
    <row r="355" spans="1:14" customFormat="1" ht="25.5" customHeight="1" x14ac:dyDescent="0.25">
      <c r="A355" s="38">
        <v>7400</v>
      </c>
      <c r="B355" s="39" t="s">
        <v>386</v>
      </c>
      <c r="C355" s="134">
        <f t="shared" ref="C355:N355" si="62">SUM(C356:C364)</f>
        <v>0</v>
      </c>
      <c r="D355" s="134">
        <f>SUM(D356:D364)</f>
        <v>0</v>
      </c>
      <c r="E355" s="134">
        <f t="shared" si="62"/>
        <v>0</v>
      </c>
      <c r="F355" s="134">
        <f t="shared" si="62"/>
        <v>0</v>
      </c>
      <c r="G355" s="134">
        <f t="shared" si="62"/>
        <v>0</v>
      </c>
      <c r="H355" s="134">
        <f t="shared" si="62"/>
        <v>0</v>
      </c>
      <c r="I355" s="134">
        <f t="shared" si="62"/>
        <v>0</v>
      </c>
      <c r="J355" s="134">
        <f t="shared" si="62"/>
        <v>0</v>
      </c>
      <c r="K355" s="134">
        <f t="shared" si="62"/>
        <v>0</v>
      </c>
      <c r="L355" s="134">
        <f t="shared" si="62"/>
        <v>0</v>
      </c>
      <c r="M355" s="134">
        <f t="shared" si="56"/>
        <v>0</v>
      </c>
      <c r="N355" s="140">
        <f t="shared" si="62"/>
        <v>0</v>
      </c>
    </row>
    <row r="356" spans="1:14" customFormat="1" ht="25.5" x14ac:dyDescent="0.25">
      <c r="A356" s="44">
        <v>741</v>
      </c>
      <c r="B356" s="41" t="s">
        <v>387</v>
      </c>
      <c r="C356" s="147"/>
      <c r="D356" s="147"/>
      <c r="E356" s="147"/>
      <c r="F356" s="147"/>
      <c r="G356" s="147"/>
      <c r="H356" s="147"/>
      <c r="I356" s="147"/>
      <c r="J356" s="147"/>
      <c r="K356" s="147"/>
      <c r="L356" s="147"/>
      <c r="M356" s="137">
        <f t="shared" si="56"/>
        <v>0</v>
      </c>
      <c r="N356" s="135"/>
    </row>
    <row r="357" spans="1:14" customFormat="1" ht="25.5" x14ac:dyDescent="0.25">
      <c r="A357" s="44">
        <v>742</v>
      </c>
      <c r="B357" s="41" t="s">
        <v>388</v>
      </c>
      <c r="C357" s="147"/>
      <c r="D357" s="147"/>
      <c r="E357" s="147"/>
      <c r="F357" s="147"/>
      <c r="G357" s="147"/>
      <c r="H357" s="147"/>
      <c r="I357" s="147"/>
      <c r="J357" s="147"/>
      <c r="K357" s="147"/>
      <c r="L357" s="147"/>
      <c r="M357" s="137">
        <f t="shared" si="56"/>
        <v>0</v>
      </c>
      <c r="N357" s="135"/>
    </row>
    <row r="358" spans="1:14" customFormat="1" ht="25.5" x14ac:dyDescent="0.25">
      <c r="A358" s="44">
        <v>743</v>
      </c>
      <c r="B358" s="41" t="s">
        <v>389</v>
      </c>
      <c r="C358" s="147"/>
      <c r="D358" s="147"/>
      <c r="E358" s="147"/>
      <c r="F358" s="147"/>
      <c r="G358" s="147"/>
      <c r="H358" s="147"/>
      <c r="I358" s="147"/>
      <c r="J358" s="147"/>
      <c r="K358" s="147"/>
      <c r="L358" s="147"/>
      <c r="M358" s="137">
        <f t="shared" si="56"/>
        <v>0</v>
      </c>
      <c r="N358" s="135"/>
    </row>
    <row r="359" spans="1:14" customFormat="1" ht="25.5" x14ac:dyDescent="0.25">
      <c r="A359" s="44">
        <v>744</v>
      </c>
      <c r="B359" s="41" t="s">
        <v>390</v>
      </c>
      <c r="C359" s="147"/>
      <c r="D359" s="147"/>
      <c r="E359" s="147"/>
      <c r="F359" s="147"/>
      <c r="G359" s="147"/>
      <c r="H359" s="147"/>
      <c r="I359" s="147"/>
      <c r="J359" s="147"/>
      <c r="K359" s="147"/>
      <c r="L359" s="147"/>
      <c r="M359" s="137">
        <f t="shared" si="56"/>
        <v>0</v>
      </c>
      <c r="N359" s="135"/>
    </row>
    <row r="360" spans="1:14" customFormat="1" ht="25.5" x14ac:dyDescent="0.25">
      <c r="A360" s="44">
        <v>745</v>
      </c>
      <c r="B360" s="41" t="s">
        <v>391</v>
      </c>
      <c r="C360" s="147"/>
      <c r="D360" s="147"/>
      <c r="E360" s="147"/>
      <c r="F360" s="147"/>
      <c r="G360" s="147"/>
      <c r="H360" s="147"/>
      <c r="I360" s="147"/>
      <c r="J360" s="147"/>
      <c r="K360" s="147"/>
      <c r="L360" s="147"/>
      <c r="M360" s="137">
        <f t="shared" si="56"/>
        <v>0</v>
      </c>
      <c r="N360" s="135"/>
    </row>
    <row r="361" spans="1:14" customFormat="1" ht="25.5" x14ac:dyDescent="0.25">
      <c r="A361" s="44">
        <v>746</v>
      </c>
      <c r="B361" s="41" t="s">
        <v>392</v>
      </c>
      <c r="C361" s="147"/>
      <c r="D361" s="147"/>
      <c r="E361" s="147"/>
      <c r="F361" s="147"/>
      <c r="G361" s="147"/>
      <c r="H361" s="147"/>
      <c r="I361" s="147"/>
      <c r="J361" s="147"/>
      <c r="K361" s="147"/>
      <c r="L361" s="147"/>
      <c r="M361" s="137">
        <f t="shared" si="56"/>
        <v>0</v>
      </c>
      <c r="N361" s="135"/>
    </row>
    <row r="362" spans="1:14" customFormat="1" ht="25.5" x14ac:dyDescent="0.25">
      <c r="A362" s="44">
        <v>747</v>
      </c>
      <c r="B362" s="41" t="s">
        <v>393</v>
      </c>
      <c r="C362" s="147"/>
      <c r="D362" s="147"/>
      <c r="E362" s="147"/>
      <c r="F362" s="147"/>
      <c r="G362" s="147"/>
      <c r="H362" s="147"/>
      <c r="I362" s="147"/>
      <c r="J362" s="147"/>
      <c r="K362" s="147"/>
      <c r="L362" s="147"/>
      <c r="M362" s="137">
        <f t="shared" si="56"/>
        <v>0</v>
      </c>
      <c r="N362" s="135"/>
    </row>
    <row r="363" spans="1:14" customFormat="1" ht="25.5" x14ac:dyDescent="0.25">
      <c r="A363" s="44">
        <v>748</v>
      </c>
      <c r="B363" s="41" t="s">
        <v>394</v>
      </c>
      <c r="C363" s="147"/>
      <c r="D363" s="147"/>
      <c r="E363" s="147"/>
      <c r="F363" s="147"/>
      <c r="G363" s="147"/>
      <c r="H363" s="147"/>
      <c r="I363" s="147"/>
      <c r="J363" s="147"/>
      <c r="K363" s="147"/>
      <c r="L363" s="147"/>
      <c r="M363" s="137">
        <f t="shared" si="56"/>
        <v>0</v>
      </c>
      <c r="N363" s="135"/>
    </row>
    <row r="364" spans="1:14" customFormat="1" ht="25.5" x14ac:dyDescent="0.25">
      <c r="A364" s="44">
        <v>749</v>
      </c>
      <c r="B364" s="41" t="s">
        <v>395</v>
      </c>
      <c r="C364" s="147"/>
      <c r="D364" s="147"/>
      <c r="E364" s="147"/>
      <c r="F364" s="147"/>
      <c r="G364" s="147"/>
      <c r="H364" s="147"/>
      <c r="I364" s="147"/>
      <c r="J364" s="147"/>
      <c r="K364" s="147"/>
      <c r="L364" s="147"/>
      <c r="M364" s="137">
        <f t="shared" si="56"/>
        <v>0</v>
      </c>
      <c r="N364" s="135"/>
    </row>
    <row r="365" spans="1:14" customFormat="1" ht="30" x14ac:dyDescent="0.25">
      <c r="A365" s="38">
        <v>7500</v>
      </c>
      <c r="B365" s="39" t="s">
        <v>396</v>
      </c>
      <c r="C365" s="134">
        <f t="shared" ref="C365:N365" si="63">SUM(C366:C374)</f>
        <v>0</v>
      </c>
      <c r="D365" s="134">
        <f>SUM(D366:D374)</f>
        <v>0</v>
      </c>
      <c r="E365" s="134">
        <f t="shared" si="63"/>
        <v>0</v>
      </c>
      <c r="F365" s="134">
        <f t="shared" si="63"/>
        <v>0</v>
      </c>
      <c r="G365" s="134">
        <f t="shared" si="63"/>
        <v>0</v>
      </c>
      <c r="H365" s="134">
        <f t="shared" si="63"/>
        <v>0</v>
      </c>
      <c r="I365" s="134">
        <f t="shared" si="63"/>
        <v>0</v>
      </c>
      <c r="J365" s="134">
        <f t="shared" si="63"/>
        <v>0</v>
      </c>
      <c r="K365" s="134">
        <f t="shared" si="63"/>
        <v>0</v>
      </c>
      <c r="L365" s="134">
        <f t="shared" si="63"/>
        <v>0</v>
      </c>
      <c r="M365" s="134">
        <f t="shared" si="56"/>
        <v>0</v>
      </c>
      <c r="N365" s="140">
        <f t="shared" si="63"/>
        <v>0</v>
      </c>
    </row>
    <row r="366" spans="1:14" customFormat="1" ht="25.5" customHeight="1" x14ac:dyDescent="0.25">
      <c r="A366" s="44">
        <v>751</v>
      </c>
      <c r="B366" s="41" t="s">
        <v>397</v>
      </c>
      <c r="C366" s="147"/>
      <c r="D366" s="147"/>
      <c r="E366" s="147"/>
      <c r="F366" s="147"/>
      <c r="G366" s="147"/>
      <c r="H366" s="147"/>
      <c r="I366" s="147"/>
      <c r="J366" s="147"/>
      <c r="K366" s="147"/>
      <c r="L366" s="147"/>
      <c r="M366" s="137">
        <f t="shared" si="56"/>
        <v>0</v>
      </c>
      <c r="N366" s="135"/>
    </row>
    <row r="367" spans="1:14" customFormat="1" ht="25.5" customHeight="1" x14ac:dyDescent="0.25">
      <c r="A367" s="44">
        <v>752</v>
      </c>
      <c r="B367" s="41" t="s">
        <v>398</v>
      </c>
      <c r="C367" s="147"/>
      <c r="D367" s="147"/>
      <c r="E367" s="147"/>
      <c r="F367" s="147"/>
      <c r="G367" s="147"/>
      <c r="H367" s="147"/>
      <c r="I367" s="147"/>
      <c r="J367" s="147"/>
      <c r="K367" s="147"/>
      <c r="L367" s="147"/>
      <c r="M367" s="137">
        <f t="shared" si="56"/>
        <v>0</v>
      </c>
      <c r="N367" s="135"/>
    </row>
    <row r="368" spans="1:14" customFormat="1" ht="25.5" customHeight="1" x14ac:dyDescent="0.25">
      <c r="A368" s="44">
        <v>753</v>
      </c>
      <c r="B368" s="41" t="s">
        <v>399</v>
      </c>
      <c r="C368" s="147"/>
      <c r="D368" s="147"/>
      <c r="E368" s="147"/>
      <c r="F368" s="147"/>
      <c r="G368" s="147"/>
      <c r="H368" s="147"/>
      <c r="I368" s="147"/>
      <c r="J368" s="147"/>
      <c r="K368" s="147"/>
      <c r="L368" s="147"/>
      <c r="M368" s="137">
        <f t="shared" si="56"/>
        <v>0</v>
      </c>
      <c r="N368" s="135"/>
    </row>
    <row r="369" spans="1:14" customFormat="1" ht="25.5" x14ac:dyDescent="0.25">
      <c r="A369" s="44">
        <v>754</v>
      </c>
      <c r="B369" s="41" t="s">
        <v>400</v>
      </c>
      <c r="C369" s="147"/>
      <c r="D369" s="147"/>
      <c r="E369" s="147"/>
      <c r="F369" s="147"/>
      <c r="G369" s="147"/>
      <c r="H369" s="147"/>
      <c r="I369" s="147"/>
      <c r="J369" s="147"/>
      <c r="K369" s="147"/>
      <c r="L369" s="147"/>
      <c r="M369" s="137">
        <f t="shared" si="56"/>
        <v>0</v>
      </c>
      <c r="N369" s="135"/>
    </row>
    <row r="370" spans="1:14" customFormat="1" ht="24" customHeight="1" x14ac:dyDescent="0.25">
      <c r="A370" s="44">
        <v>755</v>
      </c>
      <c r="B370" s="41" t="s">
        <v>401</v>
      </c>
      <c r="C370" s="147"/>
      <c r="D370" s="147"/>
      <c r="E370" s="147"/>
      <c r="F370" s="147"/>
      <c r="G370" s="147"/>
      <c r="H370" s="147"/>
      <c r="I370" s="147"/>
      <c r="J370" s="147"/>
      <c r="K370" s="147"/>
      <c r="L370" s="147"/>
      <c r="M370" s="137">
        <f t="shared" si="56"/>
        <v>0</v>
      </c>
      <c r="N370" s="135"/>
    </row>
    <row r="371" spans="1:14" customFormat="1" ht="25.5" customHeight="1" x14ac:dyDescent="0.25">
      <c r="A371" s="44">
        <v>756</v>
      </c>
      <c r="B371" s="41" t="s">
        <v>402</v>
      </c>
      <c r="C371" s="147"/>
      <c r="D371" s="147"/>
      <c r="E371" s="147"/>
      <c r="F371" s="147"/>
      <c r="G371" s="147"/>
      <c r="H371" s="147"/>
      <c r="I371" s="147"/>
      <c r="J371" s="147"/>
      <c r="K371" s="147"/>
      <c r="L371" s="147"/>
      <c r="M371" s="137">
        <f t="shared" si="56"/>
        <v>0</v>
      </c>
      <c r="N371" s="135"/>
    </row>
    <row r="372" spans="1:14" customFormat="1" ht="25.5" customHeight="1" x14ac:dyDescent="0.25">
      <c r="A372" s="44">
        <v>757</v>
      </c>
      <c r="B372" s="41" t="s">
        <v>403</v>
      </c>
      <c r="C372" s="147"/>
      <c r="D372" s="147"/>
      <c r="E372" s="147"/>
      <c r="F372" s="147"/>
      <c r="G372" s="147"/>
      <c r="H372" s="147"/>
      <c r="I372" s="147"/>
      <c r="J372" s="147"/>
      <c r="K372" s="147"/>
      <c r="L372" s="147"/>
      <c r="M372" s="137">
        <f t="shared" si="56"/>
        <v>0</v>
      </c>
      <c r="N372" s="135"/>
    </row>
    <row r="373" spans="1:14" customFormat="1" ht="25.5" customHeight="1" x14ac:dyDescent="0.25">
      <c r="A373" s="44">
        <v>758</v>
      </c>
      <c r="B373" s="41" t="s">
        <v>404</v>
      </c>
      <c r="C373" s="147"/>
      <c r="D373" s="147"/>
      <c r="E373" s="147"/>
      <c r="F373" s="147"/>
      <c r="G373" s="147"/>
      <c r="H373" s="147"/>
      <c r="I373" s="147"/>
      <c r="J373" s="147"/>
      <c r="K373" s="147"/>
      <c r="L373" s="147"/>
      <c r="M373" s="137">
        <f t="shared" si="56"/>
        <v>0</v>
      </c>
      <c r="N373" s="135"/>
    </row>
    <row r="374" spans="1:14" customFormat="1" ht="25.5" customHeight="1" x14ac:dyDescent="0.25">
      <c r="A374" s="44">
        <v>759</v>
      </c>
      <c r="B374" s="41" t="s">
        <v>405</v>
      </c>
      <c r="C374" s="147"/>
      <c r="D374" s="147"/>
      <c r="E374" s="147"/>
      <c r="F374" s="147"/>
      <c r="G374" s="147"/>
      <c r="H374" s="147"/>
      <c r="I374" s="147"/>
      <c r="J374" s="147"/>
      <c r="K374" s="147"/>
      <c r="L374" s="147"/>
      <c r="M374" s="137">
        <f t="shared" si="56"/>
        <v>0</v>
      </c>
      <c r="N374" s="135"/>
    </row>
    <row r="375" spans="1:14" customFormat="1" ht="25.5" customHeight="1" x14ac:dyDescent="0.25">
      <c r="A375" s="38">
        <v>7600</v>
      </c>
      <c r="B375" s="39" t="s">
        <v>406</v>
      </c>
      <c r="C375" s="134">
        <f t="shared" ref="C375:N375" si="64">SUM(C376:C377)</f>
        <v>0</v>
      </c>
      <c r="D375" s="134">
        <f>SUM(D376:D377)</f>
        <v>0</v>
      </c>
      <c r="E375" s="134">
        <f t="shared" si="64"/>
        <v>0</v>
      </c>
      <c r="F375" s="134">
        <f t="shared" si="64"/>
        <v>0</v>
      </c>
      <c r="G375" s="134">
        <f t="shared" si="64"/>
        <v>0</v>
      </c>
      <c r="H375" s="134">
        <f t="shared" si="64"/>
        <v>0</v>
      </c>
      <c r="I375" s="134">
        <f t="shared" si="64"/>
        <v>0</v>
      </c>
      <c r="J375" s="134">
        <f t="shared" si="64"/>
        <v>0</v>
      </c>
      <c r="K375" s="134">
        <f t="shared" si="64"/>
        <v>0</v>
      </c>
      <c r="L375" s="134">
        <f t="shared" si="64"/>
        <v>0</v>
      </c>
      <c r="M375" s="134">
        <f t="shared" si="56"/>
        <v>0</v>
      </c>
      <c r="N375" s="140">
        <f t="shared" si="64"/>
        <v>0</v>
      </c>
    </row>
    <row r="376" spans="1:14" customFormat="1" ht="25.5" customHeight="1" x14ac:dyDescent="0.25">
      <c r="A376" s="44">
        <v>761</v>
      </c>
      <c r="B376" s="41" t="s">
        <v>407</v>
      </c>
      <c r="C376" s="147"/>
      <c r="D376" s="147"/>
      <c r="E376" s="147"/>
      <c r="F376" s="147"/>
      <c r="G376" s="147"/>
      <c r="H376" s="147"/>
      <c r="I376" s="147"/>
      <c r="J376" s="147"/>
      <c r="K376" s="147"/>
      <c r="L376" s="147"/>
      <c r="M376" s="137">
        <f t="shared" si="56"/>
        <v>0</v>
      </c>
      <c r="N376" s="135"/>
    </row>
    <row r="377" spans="1:14" customFormat="1" ht="25.5" customHeight="1" x14ac:dyDescent="0.25">
      <c r="A377" s="44">
        <v>762</v>
      </c>
      <c r="B377" s="41" t="s">
        <v>408</v>
      </c>
      <c r="C377" s="147"/>
      <c r="D377" s="147"/>
      <c r="E377" s="147"/>
      <c r="F377" s="147"/>
      <c r="G377" s="147"/>
      <c r="H377" s="147"/>
      <c r="I377" s="147"/>
      <c r="J377" s="147"/>
      <c r="K377" s="147"/>
      <c r="L377" s="147"/>
      <c r="M377" s="137">
        <f t="shared" si="56"/>
        <v>0</v>
      </c>
      <c r="N377" s="135"/>
    </row>
    <row r="378" spans="1:14" customFormat="1" ht="30" x14ac:dyDescent="0.25">
      <c r="A378" s="38">
        <v>7900</v>
      </c>
      <c r="B378" s="39" t="s">
        <v>409</v>
      </c>
      <c r="C378" s="134">
        <f t="shared" ref="C378:N378" si="65">SUM(C379:C381)</f>
        <v>0</v>
      </c>
      <c r="D378" s="134">
        <f>SUM(D379:D381)</f>
        <v>0</v>
      </c>
      <c r="E378" s="134">
        <f t="shared" si="65"/>
        <v>0</v>
      </c>
      <c r="F378" s="134">
        <f t="shared" si="65"/>
        <v>0</v>
      </c>
      <c r="G378" s="134">
        <f t="shared" si="65"/>
        <v>0</v>
      </c>
      <c r="H378" s="134">
        <f t="shared" si="65"/>
        <v>0</v>
      </c>
      <c r="I378" s="134">
        <f t="shared" si="65"/>
        <v>0</v>
      </c>
      <c r="J378" s="134">
        <f t="shared" si="65"/>
        <v>0</v>
      </c>
      <c r="K378" s="134">
        <f t="shared" si="65"/>
        <v>0</v>
      </c>
      <c r="L378" s="134">
        <f t="shared" si="65"/>
        <v>0</v>
      </c>
      <c r="M378" s="134">
        <f t="shared" si="56"/>
        <v>0</v>
      </c>
      <c r="N378" s="140">
        <f t="shared" si="65"/>
        <v>0</v>
      </c>
    </row>
    <row r="379" spans="1:14" customFormat="1" ht="25.5" customHeight="1" x14ac:dyDescent="0.25">
      <c r="A379" s="44">
        <v>791</v>
      </c>
      <c r="B379" s="41" t="s">
        <v>410</v>
      </c>
      <c r="C379" s="136"/>
      <c r="D379" s="136"/>
      <c r="E379" s="136"/>
      <c r="F379" s="136"/>
      <c r="G379" s="136"/>
      <c r="H379" s="136"/>
      <c r="I379" s="136"/>
      <c r="J379" s="136"/>
      <c r="K379" s="136"/>
      <c r="L379" s="136"/>
      <c r="M379" s="137">
        <f t="shared" si="56"/>
        <v>0</v>
      </c>
      <c r="N379" s="135"/>
    </row>
    <row r="380" spans="1:14" customFormat="1" ht="25.5" customHeight="1" x14ac:dyDescent="0.25">
      <c r="A380" s="44">
        <v>792</v>
      </c>
      <c r="B380" s="41" t="s">
        <v>411</v>
      </c>
      <c r="C380" s="136"/>
      <c r="D380" s="136"/>
      <c r="E380" s="136"/>
      <c r="F380" s="136"/>
      <c r="G380" s="136"/>
      <c r="H380" s="136"/>
      <c r="I380" s="136"/>
      <c r="J380" s="136"/>
      <c r="K380" s="136"/>
      <c r="L380" s="136"/>
      <c r="M380" s="137">
        <f t="shared" si="56"/>
        <v>0</v>
      </c>
      <c r="N380" s="135"/>
    </row>
    <row r="381" spans="1:14" customFormat="1" ht="25.5" customHeight="1" x14ac:dyDescent="0.25">
      <c r="A381" s="44">
        <v>799</v>
      </c>
      <c r="B381" s="41" t="s">
        <v>412</v>
      </c>
      <c r="C381" s="136"/>
      <c r="D381" s="136"/>
      <c r="E381" s="136"/>
      <c r="F381" s="136"/>
      <c r="G381" s="136"/>
      <c r="H381" s="136"/>
      <c r="I381" s="136"/>
      <c r="J381" s="136"/>
      <c r="K381" s="136"/>
      <c r="L381" s="136"/>
      <c r="M381" s="137">
        <f t="shared" si="56"/>
        <v>0</v>
      </c>
      <c r="N381" s="135"/>
    </row>
    <row r="382" spans="1:14" s="73" customFormat="1" ht="25.5" customHeight="1" x14ac:dyDescent="0.25">
      <c r="A382" s="69">
        <v>8000</v>
      </c>
      <c r="B382" s="70" t="s">
        <v>8</v>
      </c>
      <c r="C382" s="141">
        <f t="shared" ref="C382:N382" si="66">C383+C390+C396</f>
        <v>0</v>
      </c>
      <c r="D382" s="141">
        <f>D383+D390+D396</f>
        <v>834008</v>
      </c>
      <c r="E382" s="141">
        <f t="shared" si="66"/>
        <v>0</v>
      </c>
      <c r="F382" s="141">
        <f t="shared" si="66"/>
        <v>0</v>
      </c>
      <c r="G382" s="141">
        <f t="shared" si="66"/>
        <v>0</v>
      </c>
      <c r="H382" s="141">
        <f t="shared" si="66"/>
        <v>0</v>
      </c>
      <c r="I382" s="141">
        <f t="shared" si="66"/>
        <v>0</v>
      </c>
      <c r="J382" s="141">
        <f t="shared" si="66"/>
        <v>0</v>
      </c>
      <c r="K382" s="141">
        <f t="shared" si="66"/>
        <v>0</v>
      </c>
      <c r="L382" s="141">
        <f t="shared" si="66"/>
        <v>0</v>
      </c>
      <c r="M382" s="141">
        <f t="shared" si="56"/>
        <v>834008</v>
      </c>
      <c r="N382" s="143">
        <f t="shared" si="66"/>
        <v>0</v>
      </c>
    </row>
    <row r="383" spans="1:14" customFormat="1" ht="25.5" customHeight="1" x14ac:dyDescent="0.25">
      <c r="A383" s="38">
        <v>8100</v>
      </c>
      <c r="B383" s="39" t="s">
        <v>36</v>
      </c>
      <c r="C383" s="134">
        <f>SUM(C384:C389)</f>
        <v>0</v>
      </c>
      <c r="D383" s="134">
        <f>SUM(D384:D389)</f>
        <v>0</v>
      </c>
      <c r="E383" s="134">
        <f t="shared" ref="E383:N383" si="67">SUM(E384:E389)</f>
        <v>0</v>
      </c>
      <c r="F383" s="134">
        <f t="shared" si="67"/>
        <v>0</v>
      </c>
      <c r="G383" s="134">
        <f t="shared" si="67"/>
        <v>0</v>
      </c>
      <c r="H383" s="134">
        <f t="shared" si="67"/>
        <v>0</v>
      </c>
      <c r="I383" s="134">
        <f t="shared" si="67"/>
        <v>0</v>
      </c>
      <c r="J383" s="134">
        <f t="shared" si="67"/>
        <v>0</v>
      </c>
      <c r="K383" s="134">
        <f t="shared" si="67"/>
        <v>0</v>
      </c>
      <c r="L383" s="134">
        <f t="shared" si="67"/>
        <v>0</v>
      </c>
      <c r="M383" s="134">
        <f t="shared" si="56"/>
        <v>0</v>
      </c>
      <c r="N383" s="140">
        <f t="shared" si="67"/>
        <v>0</v>
      </c>
    </row>
    <row r="384" spans="1:14" customFormat="1" ht="25.5" customHeight="1" x14ac:dyDescent="0.25">
      <c r="A384" s="44">
        <v>811</v>
      </c>
      <c r="B384" s="41" t="s">
        <v>413</v>
      </c>
      <c r="C384" s="147"/>
      <c r="D384" s="147"/>
      <c r="E384" s="147"/>
      <c r="F384" s="147"/>
      <c r="G384" s="147"/>
      <c r="H384" s="147"/>
      <c r="I384" s="147"/>
      <c r="J384" s="147"/>
      <c r="K384" s="147"/>
      <c r="L384" s="147"/>
      <c r="M384" s="137">
        <f t="shared" si="56"/>
        <v>0</v>
      </c>
      <c r="N384" s="135"/>
    </row>
    <row r="385" spans="1:14" customFormat="1" ht="25.5" customHeight="1" x14ac:dyDescent="0.25">
      <c r="A385" s="44">
        <v>812</v>
      </c>
      <c r="B385" s="41" t="s">
        <v>414</v>
      </c>
      <c r="C385" s="147"/>
      <c r="D385" s="147"/>
      <c r="E385" s="147"/>
      <c r="F385" s="147"/>
      <c r="G385" s="147"/>
      <c r="H385" s="147"/>
      <c r="I385" s="147"/>
      <c r="J385" s="147"/>
      <c r="K385" s="147"/>
      <c r="L385" s="147"/>
      <c r="M385" s="137">
        <f t="shared" si="56"/>
        <v>0</v>
      </c>
      <c r="N385" s="135"/>
    </row>
    <row r="386" spans="1:14" customFormat="1" ht="25.5" customHeight="1" x14ac:dyDescent="0.25">
      <c r="A386" s="44">
        <v>813</v>
      </c>
      <c r="B386" s="41" t="s">
        <v>415</v>
      </c>
      <c r="C386" s="147"/>
      <c r="D386" s="147"/>
      <c r="E386" s="147"/>
      <c r="F386" s="147"/>
      <c r="G386" s="147"/>
      <c r="H386" s="147"/>
      <c r="I386" s="147"/>
      <c r="J386" s="147"/>
      <c r="K386" s="147"/>
      <c r="L386" s="147"/>
      <c r="M386" s="137">
        <f t="shared" si="56"/>
        <v>0</v>
      </c>
      <c r="N386" s="135"/>
    </row>
    <row r="387" spans="1:14" customFormat="1" ht="25.5" x14ac:dyDescent="0.25">
      <c r="A387" s="44">
        <v>814</v>
      </c>
      <c r="B387" s="41" t="s">
        <v>416</v>
      </c>
      <c r="C387" s="147"/>
      <c r="D387" s="147"/>
      <c r="E387" s="147"/>
      <c r="F387" s="147"/>
      <c r="G387" s="147"/>
      <c r="H387" s="147"/>
      <c r="I387" s="147"/>
      <c r="J387" s="147"/>
      <c r="K387" s="147"/>
      <c r="L387" s="147"/>
      <c r="M387" s="137">
        <f t="shared" si="56"/>
        <v>0</v>
      </c>
      <c r="N387" s="135"/>
    </row>
    <row r="388" spans="1:14" customFormat="1" ht="25.5" customHeight="1" x14ac:dyDescent="0.25">
      <c r="A388" s="44">
        <v>815</v>
      </c>
      <c r="B388" s="41" t="s">
        <v>417</v>
      </c>
      <c r="C388" s="147"/>
      <c r="D388" s="147"/>
      <c r="E388" s="147"/>
      <c r="F388" s="147"/>
      <c r="G388" s="147"/>
      <c r="H388" s="147"/>
      <c r="I388" s="147"/>
      <c r="J388" s="147"/>
      <c r="K388" s="147"/>
      <c r="L388" s="147"/>
      <c r="M388" s="137">
        <f t="shared" si="56"/>
        <v>0</v>
      </c>
      <c r="N388" s="135"/>
    </row>
    <row r="389" spans="1:14" customFormat="1" ht="25.5" customHeight="1" x14ac:dyDescent="0.25">
      <c r="A389" s="44">
        <v>816</v>
      </c>
      <c r="B389" s="41" t="s">
        <v>418</v>
      </c>
      <c r="C389" s="147"/>
      <c r="D389" s="147"/>
      <c r="E389" s="147"/>
      <c r="F389" s="147"/>
      <c r="G389" s="147"/>
      <c r="H389" s="147"/>
      <c r="I389" s="147"/>
      <c r="J389" s="147"/>
      <c r="K389" s="147"/>
      <c r="L389" s="147"/>
      <c r="M389" s="137">
        <f t="shared" si="56"/>
        <v>0</v>
      </c>
      <c r="N389" s="135"/>
    </row>
    <row r="390" spans="1:14" customFormat="1" ht="25.5" customHeight="1" x14ac:dyDescent="0.25">
      <c r="A390" s="38">
        <v>8300</v>
      </c>
      <c r="B390" s="39" t="s">
        <v>39</v>
      </c>
      <c r="C390" s="134">
        <f t="shared" ref="C390:N390" si="68">SUM(C391:C395)</f>
        <v>0</v>
      </c>
      <c r="D390" s="134">
        <f>SUM(D391:D395)</f>
        <v>0</v>
      </c>
      <c r="E390" s="134">
        <f t="shared" si="68"/>
        <v>0</v>
      </c>
      <c r="F390" s="134">
        <f t="shared" si="68"/>
        <v>0</v>
      </c>
      <c r="G390" s="134">
        <f t="shared" si="68"/>
        <v>0</v>
      </c>
      <c r="H390" s="134">
        <f t="shared" si="68"/>
        <v>0</v>
      </c>
      <c r="I390" s="134">
        <f t="shared" si="68"/>
        <v>0</v>
      </c>
      <c r="J390" s="134">
        <f t="shared" si="68"/>
        <v>0</v>
      </c>
      <c r="K390" s="134">
        <f t="shared" si="68"/>
        <v>0</v>
      </c>
      <c r="L390" s="134">
        <f t="shared" si="68"/>
        <v>0</v>
      </c>
      <c r="M390" s="134">
        <f t="shared" si="56"/>
        <v>0</v>
      </c>
      <c r="N390" s="140">
        <f t="shared" si="68"/>
        <v>0</v>
      </c>
    </row>
    <row r="391" spans="1:14" customFormat="1" ht="25.5" customHeight="1" x14ac:dyDescent="0.25">
      <c r="A391" s="44">
        <v>831</v>
      </c>
      <c r="B391" s="41" t="s">
        <v>419</v>
      </c>
      <c r="C391" s="147"/>
      <c r="D391" s="147"/>
      <c r="E391" s="147"/>
      <c r="F391" s="147"/>
      <c r="G391" s="147"/>
      <c r="H391" s="147"/>
      <c r="I391" s="147"/>
      <c r="J391" s="147"/>
      <c r="K391" s="147"/>
      <c r="L391" s="147"/>
      <c r="M391" s="137">
        <f t="shared" si="56"/>
        <v>0</v>
      </c>
      <c r="N391" s="135"/>
    </row>
    <row r="392" spans="1:14" customFormat="1" ht="25.5" customHeight="1" x14ac:dyDescent="0.25">
      <c r="A392" s="44">
        <v>832</v>
      </c>
      <c r="B392" s="41" t="s">
        <v>420</v>
      </c>
      <c r="C392" s="147"/>
      <c r="D392" s="147"/>
      <c r="E392" s="147"/>
      <c r="F392" s="147"/>
      <c r="G392" s="147"/>
      <c r="H392" s="147"/>
      <c r="I392" s="147"/>
      <c r="J392" s="147"/>
      <c r="K392" s="147"/>
      <c r="L392" s="147"/>
      <c r="M392" s="137">
        <f t="shared" ref="M392:M431" si="69">SUM(C392:L392)</f>
        <v>0</v>
      </c>
      <c r="N392" s="135"/>
    </row>
    <row r="393" spans="1:14" customFormat="1" ht="25.5" customHeight="1" x14ac:dyDescent="0.25">
      <c r="A393" s="44">
        <v>833</v>
      </c>
      <c r="B393" s="41" t="s">
        <v>421</v>
      </c>
      <c r="C393" s="147"/>
      <c r="D393" s="147"/>
      <c r="E393" s="147"/>
      <c r="F393" s="147"/>
      <c r="G393" s="147"/>
      <c r="H393" s="147"/>
      <c r="I393" s="147"/>
      <c r="J393" s="147"/>
      <c r="K393" s="147"/>
      <c r="L393" s="147"/>
      <c r="M393" s="137">
        <f t="shared" si="69"/>
        <v>0</v>
      </c>
      <c r="N393" s="135"/>
    </row>
    <row r="394" spans="1:14" customFormat="1" ht="34.5" customHeight="1" x14ac:dyDescent="0.25">
      <c r="A394" s="44">
        <v>834</v>
      </c>
      <c r="B394" s="41" t="s">
        <v>422</v>
      </c>
      <c r="C394" s="147"/>
      <c r="D394" s="147"/>
      <c r="E394" s="147"/>
      <c r="F394" s="147"/>
      <c r="G394" s="147"/>
      <c r="H394" s="147"/>
      <c r="I394" s="147"/>
      <c r="J394" s="147"/>
      <c r="K394" s="147"/>
      <c r="L394" s="147"/>
      <c r="M394" s="137">
        <f t="shared" si="69"/>
        <v>0</v>
      </c>
      <c r="N394" s="135"/>
    </row>
    <row r="395" spans="1:14" customFormat="1" ht="33" customHeight="1" x14ac:dyDescent="0.25">
      <c r="A395" s="44">
        <v>835</v>
      </c>
      <c r="B395" s="41" t="s">
        <v>423</v>
      </c>
      <c r="C395" s="147"/>
      <c r="D395" s="147"/>
      <c r="E395" s="147"/>
      <c r="F395" s="147"/>
      <c r="G395" s="147"/>
      <c r="H395" s="147"/>
      <c r="I395" s="147"/>
      <c r="J395" s="147"/>
      <c r="K395" s="147"/>
      <c r="L395" s="147"/>
      <c r="M395" s="137">
        <f t="shared" si="69"/>
        <v>0</v>
      </c>
      <c r="N395" s="135"/>
    </row>
    <row r="396" spans="1:14" customFormat="1" ht="25.5" customHeight="1" x14ac:dyDescent="0.25">
      <c r="A396" s="38">
        <v>8500</v>
      </c>
      <c r="B396" s="39" t="s">
        <v>44</v>
      </c>
      <c r="C396" s="134">
        <f t="shared" ref="C396:N396" si="70">SUM(C397:C399)</f>
        <v>0</v>
      </c>
      <c r="D396" s="134">
        <f>SUM(D397:D399)</f>
        <v>834008</v>
      </c>
      <c r="E396" s="134">
        <f t="shared" si="70"/>
        <v>0</v>
      </c>
      <c r="F396" s="134">
        <f t="shared" si="70"/>
        <v>0</v>
      </c>
      <c r="G396" s="134">
        <f t="shared" si="70"/>
        <v>0</v>
      </c>
      <c r="H396" s="134">
        <f t="shared" si="70"/>
        <v>0</v>
      </c>
      <c r="I396" s="134">
        <f t="shared" si="70"/>
        <v>0</v>
      </c>
      <c r="J396" s="134">
        <f t="shared" si="70"/>
        <v>0</v>
      </c>
      <c r="K396" s="134">
        <f t="shared" si="70"/>
        <v>0</v>
      </c>
      <c r="L396" s="134">
        <f t="shared" si="70"/>
        <v>0</v>
      </c>
      <c r="M396" s="134">
        <f t="shared" si="69"/>
        <v>834008</v>
      </c>
      <c r="N396" s="140">
        <f t="shared" si="70"/>
        <v>0</v>
      </c>
    </row>
    <row r="397" spans="1:14" customFormat="1" ht="25.5" customHeight="1" x14ac:dyDescent="0.25">
      <c r="A397" s="44">
        <v>851</v>
      </c>
      <c r="B397" s="41" t="s">
        <v>424</v>
      </c>
      <c r="C397" s="147"/>
      <c r="D397" s="147"/>
      <c r="E397" s="147"/>
      <c r="F397" s="147"/>
      <c r="G397" s="147"/>
      <c r="H397" s="147"/>
      <c r="I397" s="147"/>
      <c r="J397" s="147"/>
      <c r="K397" s="147"/>
      <c r="L397" s="147"/>
      <c r="M397" s="137">
        <f t="shared" si="69"/>
        <v>0</v>
      </c>
      <c r="N397" s="135"/>
    </row>
    <row r="398" spans="1:14" customFormat="1" ht="25.5" customHeight="1" x14ac:dyDescent="0.25">
      <c r="A398" s="44">
        <v>852</v>
      </c>
      <c r="B398" s="41" t="s">
        <v>425</v>
      </c>
      <c r="C398" s="147"/>
      <c r="D398" s="147"/>
      <c r="E398" s="147"/>
      <c r="F398" s="147"/>
      <c r="G398" s="147"/>
      <c r="H398" s="147"/>
      <c r="I398" s="147"/>
      <c r="J398" s="147"/>
      <c r="K398" s="147"/>
      <c r="L398" s="147"/>
      <c r="M398" s="137">
        <f t="shared" si="69"/>
        <v>0</v>
      </c>
      <c r="N398" s="135"/>
    </row>
    <row r="399" spans="1:14" customFormat="1" ht="25.5" customHeight="1" x14ac:dyDescent="0.25">
      <c r="A399" s="44">
        <v>853</v>
      </c>
      <c r="B399" s="41" t="s">
        <v>426</v>
      </c>
      <c r="C399" s="147"/>
      <c r="D399" s="147">
        <v>834008</v>
      </c>
      <c r="E399" s="147"/>
      <c r="F399" s="147"/>
      <c r="G399" s="147"/>
      <c r="H399" s="147"/>
      <c r="I399" s="147"/>
      <c r="J399" s="147"/>
      <c r="K399" s="147"/>
      <c r="L399" s="147"/>
      <c r="M399" s="137">
        <f t="shared" si="69"/>
        <v>834008</v>
      </c>
      <c r="N399" s="135"/>
    </row>
    <row r="400" spans="1:14" s="74" customFormat="1" ht="25.5" customHeight="1" x14ac:dyDescent="0.25">
      <c r="A400" s="69">
        <v>9000</v>
      </c>
      <c r="B400" s="70" t="s">
        <v>427</v>
      </c>
      <c r="C400" s="141">
        <f t="shared" ref="C400:N400" si="71">C401+C410+C419+C422+C425+C427+C430</f>
        <v>0</v>
      </c>
      <c r="D400" s="141">
        <f>D401+D410+D419+D422+D425+D427+D430</f>
        <v>2165992</v>
      </c>
      <c r="E400" s="141">
        <f t="shared" si="71"/>
        <v>0</v>
      </c>
      <c r="F400" s="141">
        <f t="shared" si="71"/>
        <v>0</v>
      </c>
      <c r="G400" s="141">
        <f t="shared" si="71"/>
        <v>1083948</v>
      </c>
      <c r="H400" s="141">
        <f t="shared" si="71"/>
        <v>0</v>
      </c>
      <c r="I400" s="141">
        <f t="shared" si="71"/>
        <v>0</v>
      </c>
      <c r="J400" s="141">
        <f t="shared" si="71"/>
        <v>0</v>
      </c>
      <c r="K400" s="141">
        <f t="shared" si="71"/>
        <v>0</v>
      </c>
      <c r="L400" s="141">
        <f t="shared" si="71"/>
        <v>0</v>
      </c>
      <c r="M400" s="141">
        <f t="shared" si="69"/>
        <v>3249940</v>
      </c>
      <c r="N400" s="142">
        <f t="shared" si="71"/>
        <v>0</v>
      </c>
    </row>
    <row r="401" spans="1:14" customFormat="1" ht="25.5" customHeight="1" x14ac:dyDescent="0.25">
      <c r="A401" s="45">
        <v>9100</v>
      </c>
      <c r="B401" s="33" t="s">
        <v>428</v>
      </c>
      <c r="C401" s="134">
        <f>SUM(C402:C409)</f>
        <v>0</v>
      </c>
      <c r="D401" s="134">
        <f>SUM(D402:D409)</f>
        <v>0</v>
      </c>
      <c r="E401" s="134">
        <f t="shared" ref="E401:N401" si="72">SUM(E402:E409)</f>
        <v>0</v>
      </c>
      <c r="F401" s="134">
        <f t="shared" si="72"/>
        <v>0</v>
      </c>
      <c r="G401" s="134">
        <f t="shared" si="72"/>
        <v>94800</v>
      </c>
      <c r="H401" s="134">
        <f t="shared" si="72"/>
        <v>0</v>
      </c>
      <c r="I401" s="134">
        <f t="shared" si="72"/>
        <v>0</v>
      </c>
      <c r="J401" s="134">
        <f t="shared" si="72"/>
        <v>0</v>
      </c>
      <c r="K401" s="134">
        <f t="shared" si="72"/>
        <v>0</v>
      </c>
      <c r="L401" s="134">
        <f t="shared" si="72"/>
        <v>0</v>
      </c>
      <c r="M401" s="134">
        <f t="shared" si="69"/>
        <v>94800</v>
      </c>
      <c r="N401" s="140">
        <f t="shared" si="72"/>
        <v>0</v>
      </c>
    </row>
    <row r="402" spans="1:14" customFormat="1" ht="25.5" customHeight="1" x14ac:dyDescent="0.25">
      <c r="A402" s="44">
        <v>911</v>
      </c>
      <c r="B402" s="41" t="s">
        <v>429</v>
      </c>
      <c r="C402" s="136"/>
      <c r="D402" s="136"/>
      <c r="E402" s="136"/>
      <c r="F402" s="136"/>
      <c r="G402" s="136">
        <v>94800</v>
      </c>
      <c r="H402" s="136"/>
      <c r="I402" s="136"/>
      <c r="J402" s="136"/>
      <c r="K402" s="136"/>
      <c r="L402" s="136"/>
      <c r="M402" s="137">
        <f t="shared" si="69"/>
        <v>94800</v>
      </c>
      <c r="N402" s="135"/>
    </row>
    <row r="403" spans="1:14" customFormat="1" ht="30" customHeight="1" x14ac:dyDescent="0.25">
      <c r="A403" s="44">
        <v>912</v>
      </c>
      <c r="B403" s="41" t="s">
        <v>430</v>
      </c>
      <c r="C403" s="136"/>
      <c r="D403" s="136"/>
      <c r="E403" s="136"/>
      <c r="F403" s="136"/>
      <c r="G403" s="136"/>
      <c r="H403" s="136"/>
      <c r="I403" s="136"/>
      <c r="J403" s="136"/>
      <c r="K403" s="136"/>
      <c r="L403" s="136"/>
      <c r="M403" s="137">
        <f t="shared" si="69"/>
        <v>0</v>
      </c>
      <c r="N403" s="135"/>
    </row>
    <row r="404" spans="1:14" customFormat="1" ht="25.5" customHeight="1" x14ac:dyDescent="0.25">
      <c r="A404" s="44">
        <v>913</v>
      </c>
      <c r="B404" s="41" t="s">
        <v>431</v>
      </c>
      <c r="C404" s="136"/>
      <c r="D404" s="136"/>
      <c r="E404" s="136"/>
      <c r="F404" s="136"/>
      <c r="G404" s="136"/>
      <c r="H404" s="136"/>
      <c r="I404" s="136"/>
      <c r="J404" s="136"/>
      <c r="K404" s="136"/>
      <c r="L404" s="136"/>
      <c r="M404" s="137">
        <f t="shared" si="69"/>
        <v>0</v>
      </c>
      <c r="N404" s="135"/>
    </row>
    <row r="405" spans="1:14" customFormat="1" ht="25.5" customHeight="1" x14ac:dyDescent="0.25">
      <c r="A405" s="44">
        <v>914</v>
      </c>
      <c r="B405" s="41" t="s">
        <v>432</v>
      </c>
      <c r="C405" s="136"/>
      <c r="D405" s="136"/>
      <c r="E405" s="136"/>
      <c r="F405" s="136"/>
      <c r="G405" s="136"/>
      <c r="H405" s="136"/>
      <c r="I405" s="136"/>
      <c r="J405" s="136"/>
      <c r="K405" s="136"/>
      <c r="L405" s="136"/>
      <c r="M405" s="137">
        <f t="shared" si="69"/>
        <v>0</v>
      </c>
      <c r="N405" s="135"/>
    </row>
    <row r="406" spans="1:14" customFormat="1" ht="33" customHeight="1" x14ac:dyDescent="0.25">
      <c r="A406" s="44">
        <v>915</v>
      </c>
      <c r="B406" s="41" t="s">
        <v>433</v>
      </c>
      <c r="C406" s="136"/>
      <c r="D406" s="136"/>
      <c r="E406" s="136"/>
      <c r="F406" s="136"/>
      <c r="G406" s="136"/>
      <c r="H406" s="136"/>
      <c r="I406" s="136"/>
      <c r="J406" s="136"/>
      <c r="K406" s="136"/>
      <c r="L406" s="136"/>
      <c r="M406" s="137">
        <f t="shared" si="69"/>
        <v>0</v>
      </c>
      <c r="N406" s="135"/>
    </row>
    <row r="407" spans="1:14" customFormat="1" ht="25.5" customHeight="1" x14ac:dyDescent="0.25">
      <c r="A407" s="44">
        <v>916</v>
      </c>
      <c r="B407" s="41" t="s">
        <v>434</v>
      </c>
      <c r="C407" s="136"/>
      <c r="D407" s="136"/>
      <c r="E407" s="136"/>
      <c r="F407" s="136"/>
      <c r="G407" s="136"/>
      <c r="H407" s="136"/>
      <c r="I407" s="136"/>
      <c r="J407" s="136"/>
      <c r="K407" s="136"/>
      <c r="L407" s="136"/>
      <c r="M407" s="137">
        <f t="shared" si="69"/>
        <v>0</v>
      </c>
      <c r="N407" s="135"/>
    </row>
    <row r="408" spans="1:14" customFormat="1" ht="27.75" customHeight="1" x14ac:dyDescent="0.25">
      <c r="A408" s="44">
        <v>917</v>
      </c>
      <c r="B408" s="41" t="s">
        <v>435</v>
      </c>
      <c r="C408" s="136"/>
      <c r="D408" s="136"/>
      <c r="E408" s="136"/>
      <c r="F408" s="136"/>
      <c r="G408" s="136"/>
      <c r="H408" s="136"/>
      <c r="I408" s="136"/>
      <c r="J408" s="136"/>
      <c r="K408" s="136"/>
      <c r="L408" s="136"/>
      <c r="M408" s="137">
        <f t="shared" si="69"/>
        <v>0</v>
      </c>
      <c r="N408" s="135"/>
    </row>
    <row r="409" spans="1:14" customFormat="1" ht="25.5" customHeight="1" x14ac:dyDescent="0.25">
      <c r="A409" s="44">
        <v>918</v>
      </c>
      <c r="B409" s="41" t="s">
        <v>436</v>
      </c>
      <c r="C409" s="136"/>
      <c r="D409" s="136"/>
      <c r="E409" s="136"/>
      <c r="F409" s="136"/>
      <c r="G409" s="136"/>
      <c r="H409" s="136"/>
      <c r="I409" s="136"/>
      <c r="J409" s="136"/>
      <c r="K409" s="136"/>
      <c r="L409" s="136"/>
      <c r="M409" s="137">
        <f t="shared" si="69"/>
        <v>0</v>
      </c>
      <c r="N409" s="135"/>
    </row>
    <row r="410" spans="1:14" customFormat="1" ht="25.5" customHeight="1" x14ac:dyDescent="0.25">
      <c r="A410" s="38">
        <v>9200</v>
      </c>
      <c r="B410" s="39" t="s">
        <v>437</v>
      </c>
      <c r="C410" s="134">
        <f t="shared" ref="C410:N410" si="73">SUM(C411:C418)</f>
        <v>0</v>
      </c>
      <c r="D410" s="134">
        <f>SUM(D411:D418)</f>
        <v>0</v>
      </c>
      <c r="E410" s="134">
        <f t="shared" si="73"/>
        <v>0</v>
      </c>
      <c r="F410" s="134">
        <f t="shared" si="73"/>
        <v>0</v>
      </c>
      <c r="G410" s="134">
        <f t="shared" si="73"/>
        <v>989148</v>
      </c>
      <c r="H410" s="134">
        <f t="shared" si="73"/>
        <v>0</v>
      </c>
      <c r="I410" s="134">
        <f t="shared" si="73"/>
        <v>0</v>
      </c>
      <c r="J410" s="134">
        <f t="shared" si="73"/>
        <v>0</v>
      </c>
      <c r="K410" s="134">
        <f t="shared" si="73"/>
        <v>0</v>
      </c>
      <c r="L410" s="134">
        <f t="shared" si="73"/>
        <v>0</v>
      </c>
      <c r="M410" s="134">
        <f t="shared" si="69"/>
        <v>989148</v>
      </c>
      <c r="N410" s="140">
        <f t="shared" si="73"/>
        <v>0</v>
      </c>
    </row>
    <row r="411" spans="1:14" customFormat="1" ht="25.5" customHeight="1" x14ac:dyDescent="0.25">
      <c r="A411" s="44">
        <v>921</v>
      </c>
      <c r="B411" s="41" t="s">
        <v>438</v>
      </c>
      <c r="C411" s="136"/>
      <c r="D411" s="136"/>
      <c r="E411" s="136"/>
      <c r="F411" s="136"/>
      <c r="G411" s="136">
        <v>989148</v>
      </c>
      <c r="H411" s="136"/>
      <c r="I411" s="136"/>
      <c r="J411" s="136"/>
      <c r="K411" s="136"/>
      <c r="L411" s="136"/>
      <c r="M411" s="137">
        <f t="shared" si="69"/>
        <v>989148</v>
      </c>
      <c r="N411" s="135"/>
    </row>
    <row r="412" spans="1:14" customFormat="1" ht="25.5" customHeight="1" x14ac:dyDescent="0.25">
      <c r="A412" s="44">
        <v>922</v>
      </c>
      <c r="B412" s="41" t="s">
        <v>439</v>
      </c>
      <c r="C412" s="136"/>
      <c r="D412" s="136"/>
      <c r="E412" s="136"/>
      <c r="F412" s="136"/>
      <c r="G412" s="136"/>
      <c r="H412" s="136"/>
      <c r="I412" s="136"/>
      <c r="J412" s="136"/>
      <c r="K412" s="136"/>
      <c r="L412" s="136"/>
      <c r="M412" s="137">
        <f t="shared" si="69"/>
        <v>0</v>
      </c>
      <c r="N412" s="135"/>
    </row>
    <row r="413" spans="1:14" customFormat="1" ht="25.5" customHeight="1" x14ac:dyDescent="0.25">
      <c r="A413" s="44">
        <v>923</v>
      </c>
      <c r="B413" s="41" t="s">
        <v>440</v>
      </c>
      <c r="C413" s="136"/>
      <c r="D413" s="136"/>
      <c r="E413" s="136"/>
      <c r="F413" s="136"/>
      <c r="G413" s="136"/>
      <c r="H413" s="136"/>
      <c r="I413" s="136"/>
      <c r="J413" s="136"/>
      <c r="K413" s="136"/>
      <c r="L413" s="136"/>
      <c r="M413" s="137">
        <f t="shared" si="69"/>
        <v>0</v>
      </c>
      <c r="N413" s="135"/>
    </row>
    <row r="414" spans="1:14" customFormat="1" ht="25.5" customHeight="1" x14ac:dyDescent="0.25">
      <c r="A414" s="44">
        <v>924</v>
      </c>
      <c r="B414" s="41" t="s">
        <v>441</v>
      </c>
      <c r="C414" s="136"/>
      <c r="D414" s="136"/>
      <c r="E414" s="136"/>
      <c r="F414" s="136"/>
      <c r="G414" s="136"/>
      <c r="H414" s="136"/>
      <c r="I414" s="136"/>
      <c r="J414" s="136"/>
      <c r="K414" s="136"/>
      <c r="L414" s="136"/>
      <c r="M414" s="137">
        <f t="shared" si="69"/>
        <v>0</v>
      </c>
      <c r="N414" s="135"/>
    </row>
    <row r="415" spans="1:14" customFormat="1" ht="24" customHeight="1" x14ac:dyDescent="0.25">
      <c r="A415" s="44">
        <v>925</v>
      </c>
      <c r="B415" s="41" t="s">
        <v>442</v>
      </c>
      <c r="C415" s="136"/>
      <c r="D415" s="136"/>
      <c r="E415" s="136"/>
      <c r="F415" s="136"/>
      <c r="G415" s="136"/>
      <c r="H415" s="136"/>
      <c r="I415" s="136"/>
      <c r="J415" s="136"/>
      <c r="K415" s="136"/>
      <c r="L415" s="136"/>
      <c r="M415" s="137">
        <f t="shared" si="69"/>
        <v>0</v>
      </c>
      <c r="N415" s="135"/>
    </row>
    <row r="416" spans="1:14" customFormat="1" ht="25.5" customHeight="1" x14ac:dyDescent="0.25">
      <c r="A416" s="44">
        <v>926</v>
      </c>
      <c r="B416" s="41" t="s">
        <v>443</v>
      </c>
      <c r="C416" s="136"/>
      <c r="D416" s="136"/>
      <c r="E416" s="136"/>
      <c r="F416" s="136"/>
      <c r="G416" s="136"/>
      <c r="H416" s="136"/>
      <c r="I416" s="136"/>
      <c r="J416" s="136"/>
      <c r="K416" s="136"/>
      <c r="L416" s="136"/>
      <c r="M416" s="137">
        <f t="shared" si="69"/>
        <v>0</v>
      </c>
      <c r="N416" s="135"/>
    </row>
    <row r="417" spans="1:14" customFormat="1" ht="25.5" x14ac:dyDescent="0.25">
      <c r="A417" s="44">
        <v>927</v>
      </c>
      <c r="B417" s="41" t="s">
        <v>444</v>
      </c>
      <c r="C417" s="136"/>
      <c r="D417" s="136"/>
      <c r="E417" s="136"/>
      <c r="F417" s="136"/>
      <c r="G417" s="136"/>
      <c r="H417" s="136"/>
      <c r="I417" s="136"/>
      <c r="J417" s="136"/>
      <c r="K417" s="136"/>
      <c r="L417" s="136"/>
      <c r="M417" s="137">
        <f t="shared" si="69"/>
        <v>0</v>
      </c>
      <c r="N417" s="135"/>
    </row>
    <row r="418" spans="1:14" customFormat="1" ht="25.5" customHeight="1" x14ac:dyDescent="0.25">
      <c r="A418" s="44">
        <v>928</v>
      </c>
      <c r="B418" s="41" t="s">
        <v>445</v>
      </c>
      <c r="C418" s="136"/>
      <c r="D418" s="136"/>
      <c r="E418" s="136"/>
      <c r="F418" s="136"/>
      <c r="G418" s="136"/>
      <c r="H418" s="136"/>
      <c r="I418" s="136"/>
      <c r="J418" s="136"/>
      <c r="K418" s="136"/>
      <c r="L418" s="136"/>
      <c r="M418" s="137">
        <f t="shared" si="69"/>
        <v>0</v>
      </c>
      <c r="N418" s="135"/>
    </row>
    <row r="419" spans="1:14" customFormat="1" ht="25.5" customHeight="1" x14ac:dyDescent="0.25">
      <c r="A419" s="38">
        <v>9300</v>
      </c>
      <c r="B419" s="39" t="s">
        <v>446</v>
      </c>
      <c r="C419" s="134">
        <f t="shared" ref="C419:N419" si="74">SUM(C420:C421)</f>
        <v>0</v>
      </c>
      <c r="D419" s="134">
        <f>SUM(D420:D421)</f>
        <v>0</v>
      </c>
      <c r="E419" s="134">
        <f t="shared" si="74"/>
        <v>0</v>
      </c>
      <c r="F419" s="134">
        <f t="shared" si="74"/>
        <v>0</v>
      </c>
      <c r="G419" s="134">
        <f t="shared" si="74"/>
        <v>0</v>
      </c>
      <c r="H419" s="134">
        <f t="shared" si="74"/>
        <v>0</v>
      </c>
      <c r="I419" s="134">
        <f t="shared" si="74"/>
        <v>0</v>
      </c>
      <c r="J419" s="134">
        <f t="shared" si="74"/>
        <v>0</v>
      </c>
      <c r="K419" s="134">
        <f t="shared" si="74"/>
        <v>0</v>
      </c>
      <c r="L419" s="134">
        <f t="shared" si="74"/>
        <v>0</v>
      </c>
      <c r="M419" s="134">
        <f t="shared" si="69"/>
        <v>0</v>
      </c>
      <c r="N419" s="140">
        <f t="shared" si="74"/>
        <v>0</v>
      </c>
    </row>
    <row r="420" spans="1:14" customFormat="1" ht="25.5" customHeight="1" x14ac:dyDescent="0.25">
      <c r="A420" s="44">
        <v>931</v>
      </c>
      <c r="B420" s="41" t="s">
        <v>447</v>
      </c>
      <c r="C420" s="136"/>
      <c r="D420" s="136"/>
      <c r="E420" s="136"/>
      <c r="F420" s="136"/>
      <c r="G420" s="136"/>
      <c r="H420" s="136"/>
      <c r="I420" s="136"/>
      <c r="J420" s="136"/>
      <c r="K420" s="136"/>
      <c r="L420" s="136"/>
      <c r="M420" s="137">
        <f t="shared" si="69"/>
        <v>0</v>
      </c>
      <c r="N420" s="135"/>
    </row>
    <row r="421" spans="1:14" customFormat="1" ht="25.5" customHeight="1" x14ac:dyDescent="0.25">
      <c r="A421" s="44">
        <v>932</v>
      </c>
      <c r="B421" s="41" t="s">
        <v>448</v>
      </c>
      <c r="C421" s="136"/>
      <c r="D421" s="136"/>
      <c r="E421" s="136"/>
      <c r="F421" s="136"/>
      <c r="G421" s="136"/>
      <c r="H421" s="136"/>
      <c r="I421" s="136"/>
      <c r="J421" s="136"/>
      <c r="K421" s="136"/>
      <c r="L421" s="136"/>
      <c r="M421" s="137">
        <f t="shared" si="69"/>
        <v>0</v>
      </c>
      <c r="N421" s="135"/>
    </row>
    <row r="422" spans="1:14" customFormat="1" ht="25.5" customHeight="1" x14ac:dyDescent="0.25">
      <c r="A422" s="38">
        <v>9400</v>
      </c>
      <c r="B422" s="39" t="s">
        <v>449</v>
      </c>
      <c r="C422" s="134">
        <f t="shared" ref="C422:N422" si="75">SUM(C423:C424)</f>
        <v>0</v>
      </c>
      <c r="D422" s="134">
        <f>SUM(D423:D424)</f>
        <v>0</v>
      </c>
      <c r="E422" s="134">
        <f t="shared" si="75"/>
        <v>0</v>
      </c>
      <c r="F422" s="134">
        <f t="shared" si="75"/>
        <v>0</v>
      </c>
      <c r="G422" s="134">
        <f t="shared" si="75"/>
        <v>0</v>
      </c>
      <c r="H422" s="134">
        <f t="shared" si="75"/>
        <v>0</v>
      </c>
      <c r="I422" s="134">
        <f t="shared" si="75"/>
        <v>0</v>
      </c>
      <c r="J422" s="134">
        <f t="shared" si="75"/>
        <v>0</v>
      </c>
      <c r="K422" s="134">
        <f t="shared" si="75"/>
        <v>0</v>
      </c>
      <c r="L422" s="134">
        <f t="shared" si="75"/>
        <v>0</v>
      </c>
      <c r="M422" s="134">
        <f t="shared" si="69"/>
        <v>0</v>
      </c>
      <c r="N422" s="140">
        <f t="shared" si="75"/>
        <v>0</v>
      </c>
    </row>
    <row r="423" spans="1:14" customFormat="1" ht="25.5" customHeight="1" x14ac:dyDescent="0.25">
      <c r="A423" s="44">
        <v>941</v>
      </c>
      <c r="B423" s="41" t="s">
        <v>450</v>
      </c>
      <c r="C423" s="136"/>
      <c r="D423" s="136"/>
      <c r="E423" s="136"/>
      <c r="F423" s="136"/>
      <c r="G423" s="136"/>
      <c r="H423" s="136"/>
      <c r="I423" s="136"/>
      <c r="J423" s="136"/>
      <c r="K423" s="136"/>
      <c r="L423" s="136"/>
      <c r="M423" s="137">
        <f t="shared" si="69"/>
        <v>0</v>
      </c>
      <c r="N423" s="135"/>
    </row>
    <row r="424" spans="1:14" customFormat="1" ht="25.5" customHeight="1" x14ac:dyDescent="0.25">
      <c r="A424" s="44">
        <v>942</v>
      </c>
      <c r="B424" s="41" t="s">
        <v>451</v>
      </c>
      <c r="C424" s="136"/>
      <c r="D424" s="136"/>
      <c r="E424" s="136"/>
      <c r="F424" s="136"/>
      <c r="G424" s="136"/>
      <c r="H424" s="136"/>
      <c r="I424" s="136"/>
      <c r="J424" s="136"/>
      <c r="K424" s="136"/>
      <c r="L424" s="136"/>
      <c r="M424" s="137">
        <f t="shared" si="69"/>
        <v>0</v>
      </c>
      <c r="N424" s="135"/>
    </row>
    <row r="425" spans="1:14" customFormat="1" ht="25.5" customHeight="1" x14ac:dyDescent="0.25">
      <c r="A425" s="38">
        <v>9500</v>
      </c>
      <c r="B425" s="39" t="s">
        <v>452</v>
      </c>
      <c r="C425" s="134">
        <f t="shared" ref="C425:L425" si="76">SUM(C426:C426)</f>
        <v>0</v>
      </c>
      <c r="D425" s="134">
        <f t="shared" si="76"/>
        <v>0</v>
      </c>
      <c r="E425" s="134">
        <f t="shared" si="76"/>
        <v>0</v>
      </c>
      <c r="F425" s="134">
        <f t="shared" si="76"/>
        <v>0</v>
      </c>
      <c r="G425" s="134">
        <f t="shared" si="76"/>
        <v>0</v>
      </c>
      <c r="H425" s="134">
        <f t="shared" si="76"/>
        <v>0</v>
      </c>
      <c r="I425" s="134">
        <f t="shared" si="76"/>
        <v>0</v>
      </c>
      <c r="J425" s="134">
        <f t="shared" si="76"/>
        <v>0</v>
      </c>
      <c r="K425" s="134">
        <f t="shared" si="76"/>
        <v>0</v>
      </c>
      <c r="L425" s="134">
        <f t="shared" si="76"/>
        <v>0</v>
      </c>
      <c r="M425" s="134">
        <f t="shared" si="69"/>
        <v>0</v>
      </c>
      <c r="N425" s="139"/>
    </row>
    <row r="426" spans="1:14" customFormat="1" ht="25.5" customHeight="1" x14ac:dyDescent="0.25">
      <c r="A426" s="44">
        <v>951</v>
      </c>
      <c r="B426" s="41" t="s">
        <v>453</v>
      </c>
      <c r="C426" s="136"/>
      <c r="D426" s="136"/>
      <c r="E426" s="136"/>
      <c r="F426" s="136"/>
      <c r="G426" s="136"/>
      <c r="H426" s="136"/>
      <c r="I426" s="136"/>
      <c r="J426" s="136"/>
      <c r="K426" s="136"/>
      <c r="L426" s="136"/>
      <c r="M426" s="137">
        <f t="shared" si="69"/>
        <v>0</v>
      </c>
      <c r="N426" s="135"/>
    </row>
    <row r="427" spans="1:14" customFormat="1" ht="25.5" customHeight="1" x14ac:dyDescent="0.25">
      <c r="A427" s="38">
        <v>9600</v>
      </c>
      <c r="B427" s="39" t="s">
        <v>454</v>
      </c>
      <c r="C427" s="134">
        <f t="shared" ref="C427:N427" si="77">SUM(C428:C429)</f>
        <v>0</v>
      </c>
      <c r="D427" s="134">
        <f>SUM(D428:D429)</f>
        <v>0</v>
      </c>
      <c r="E427" s="134">
        <f t="shared" si="77"/>
        <v>0</v>
      </c>
      <c r="F427" s="134">
        <f t="shared" si="77"/>
        <v>0</v>
      </c>
      <c r="G427" s="134">
        <f t="shared" si="77"/>
        <v>0</v>
      </c>
      <c r="H427" s="134">
        <f t="shared" si="77"/>
        <v>0</v>
      </c>
      <c r="I427" s="134">
        <f t="shared" si="77"/>
        <v>0</v>
      </c>
      <c r="J427" s="134">
        <f t="shared" si="77"/>
        <v>0</v>
      </c>
      <c r="K427" s="134">
        <f t="shared" si="77"/>
        <v>0</v>
      </c>
      <c r="L427" s="134">
        <f t="shared" si="77"/>
        <v>0</v>
      </c>
      <c r="M427" s="134">
        <f t="shared" si="69"/>
        <v>0</v>
      </c>
      <c r="N427" s="140">
        <f t="shared" si="77"/>
        <v>0</v>
      </c>
    </row>
    <row r="428" spans="1:14" customFormat="1" ht="25.5" customHeight="1" x14ac:dyDescent="0.25">
      <c r="A428" s="44">
        <v>961</v>
      </c>
      <c r="B428" s="41" t="s">
        <v>455</v>
      </c>
      <c r="C428" s="147"/>
      <c r="D428" s="147"/>
      <c r="E428" s="147"/>
      <c r="F428" s="147"/>
      <c r="G428" s="147"/>
      <c r="H428" s="147"/>
      <c r="I428" s="147"/>
      <c r="J428" s="147"/>
      <c r="K428" s="147"/>
      <c r="L428" s="147"/>
      <c r="M428" s="137">
        <f t="shared" si="69"/>
        <v>0</v>
      </c>
      <c r="N428" s="135"/>
    </row>
    <row r="429" spans="1:14" customFormat="1" ht="36" customHeight="1" x14ac:dyDescent="0.25">
      <c r="A429" s="44">
        <v>962</v>
      </c>
      <c r="B429" s="41" t="s">
        <v>456</v>
      </c>
      <c r="C429" s="147"/>
      <c r="D429" s="147"/>
      <c r="E429" s="147"/>
      <c r="F429" s="147"/>
      <c r="G429" s="147"/>
      <c r="H429" s="147"/>
      <c r="I429" s="147"/>
      <c r="J429" s="147"/>
      <c r="K429" s="147"/>
      <c r="L429" s="147"/>
      <c r="M429" s="137">
        <f t="shared" si="69"/>
        <v>0</v>
      </c>
      <c r="N429" s="135"/>
    </row>
    <row r="430" spans="1:14" customFormat="1" ht="25.5" customHeight="1" x14ac:dyDescent="0.25">
      <c r="A430" s="45">
        <v>9900</v>
      </c>
      <c r="B430" s="33" t="s">
        <v>457</v>
      </c>
      <c r="C430" s="134">
        <f t="shared" ref="C430:N430" si="78">SUM(C431)</f>
        <v>0</v>
      </c>
      <c r="D430" s="134">
        <f t="shared" si="78"/>
        <v>2165992</v>
      </c>
      <c r="E430" s="134">
        <f t="shared" si="78"/>
        <v>0</v>
      </c>
      <c r="F430" s="134">
        <f t="shared" si="78"/>
        <v>0</v>
      </c>
      <c r="G430" s="134">
        <f t="shared" si="78"/>
        <v>0</v>
      </c>
      <c r="H430" s="134">
        <f t="shared" si="78"/>
        <v>0</v>
      </c>
      <c r="I430" s="134">
        <f t="shared" si="78"/>
        <v>0</v>
      </c>
      <c r="J430" s="134">
        <f t="shared" si="78"/>
        <v>0</v>
      </c>
      <c r="K430" s="134">
        <f t="shared" si="78"/>
        <v>0</v>
      </c>
      <c r="L430" s="134">
        <f t="shared" si="78"/>
        <v>0</v>
      </c>
      <c r="M430" s="134">
        <f t="shared" si="69"/>
        <v>2165992</v>
      </c>
      <c r="N430" s="140">
        <f t="shared" si="78"/>
        <v>0</v>
      </c>
    </row>
    <row r="431" spans="1:14" customFormat="1" ht="25.5" customHeight="1" x14ac:dyDescent="0.25">
      <c r="A431" s="44">
        <v>991</v>
      </c>
      <c r="B431" s="41" t="s">
        <v>458</v>
      </c>
      <c r="C431" s="136"/>
      <c r="D431" s="136">
        <v>2165992</v>
      </c>
      <c r="E431" s="136"/>
      <c r="F431" s="136"/>
      <c r="G431" s="136"/>
      <c r="H431" s="136"/>
      <c r="I431" s="136"/>
      <c r="J431" s="136"/>
      <c r="K431" s="136"/>
      <c r="L431" s="136"/>
      <c r="M431" s="137">
        <f t="shared" si="69"/>
        <v>2165992</v>
      </c>
      <c r="N431" s="135"/>
    </row>
    <row r="432" spans="1:14" customFormat="1" ht="3" customHeight="1" x14ac:dyDescent="0.25">
      <c r="A432" s="67"/>
      <c r="B432" s="68"/>
      <c r="C432" s="149"/>
      <c r="D432" s="149"/>
      <c r="E432" s="149"/>
      <c r="F432" s="149"/>
      <c r="G432" s="149"/>
      <c r="H432" s="149"/>
      <c r="I432" s="149"/>
      <c r="J432" s="149"/>
      <c r="K432" s="149"/>
      <c r="L432" s="149"/>
      <c r="M432" s="150"/>
      <c r="N432" s="135"/>
    </row>
    <row r="433" spans="1:15" s="75" customFormat="1" ht="25.5" customHeight="1" thickBot="1" x14ac:dyDescent="0.3">
      <c r="A433" s="76"/>
      <c r="B433" s="77" t="s">
        <v>459</v>
      </c>
      <c r="C433" s="151">
        <f>C6+C43+C108+C193+C253+C312+C334+C382+C400</f>
        <v>6103970</v>
      </c>
      <c r="D433" s="151">
        <f>D6+D43+D108+D193+D253+D312+D334+D382+D400</f>
        <v>3000000</v>
      </c>
      <c r="E433" s="151">
        <f t="shared" ref="E433:M433" si="79">E6+E43+E108+E193+E253+E312+E334+E382+E400</f>
        <v>0</v>
      </c>
      <c r="F433" s="151">
        <f t="shared" si="79"/>
        <v>0</v>
      </c>
      <c r="G433" s="151">
        <f t="shared" si="79"/>
        <v>18233378.359999999</v>
      </c>
      <c r="H433" s="151">
        <f t="shared" si="79"/>
        <v>68000</v>
      </c>
      <c r="I433" s="151">
        <f t="shared" si="79"/>
        <v>0</v>
      </c>
      <c r="J433" s="151">
        <f t="shared" si="79"/>
        <v>5295035</v>
      </c>
      <c r="K433" s="151">
        <f t="shared" si="79"/>
        <v>0</v>
      </c>
      <c r="L433" s="151">
        <f t="shared" si="79"/>
        <v>0</v>
      </c>
      <c r="M433" s="153">
        <f t="shared" si="79"/>
        <v>32700383.359999999</v>
      </c>
      <c r="N433" s="152">
        <f>N6+N43+N108+N193+N253+N312+N334+N382+N400</f>
        <v>0</v>
      </c>
      <c r="O433" s="78"/>
    </row>
    <row r="434" spans="1:15" ht="15" hidden="1" x14ac:dyDescent="0.25"/>
    <row r="435" spans="1:15" ht="15.75" hidden="1" x14ac:dyDescent="0.25">
      <c r="O435" s="13"/>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5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64"/>
  <sheetViews>
    <sheetView showGridLines="0" tabSelected="1" zoomScale="85" zoomScaleNormal="85" workbookViewId="0">
      <selection activeCell="BW24" sqref="BW24:CD24"/>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273" t="s">
        <v>480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5"/>
    </row>
    <row r="2" spans="1:125" ht="17.25" customHeight="1" x14ac:dyDescent="0.25">
      <c r="A2" s="289" t="str">
        <f>'ESTIMACIÓN DE INGRESOS'!A2:C2</f>
        <v>Nombre del Municipio: MUNICIPIO DE TUXCUECA, JALISCO</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1"/>
    </row>
    <row r="3" spans="1:125" s="1" customFormat="1" ht="3" customHeight="1" x14ac:dyDescent="0.25">
      <c r="A3" s="17"/>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9"/>
      <c r="DC3" s="19"/>
      <c r="DD3" s="19"/>
      <c r="DE3" s="20"/>
    </row>
    <row r="4" spans="1:125" ht="15" customHeight="1" x14ac:dyDescent="0.25">
      <c r="A4" s="276" t="s">
        <v>462</v>
      </c>
      <c r="B4" s="277"/>
      <c r="C4" s="277"/>
      <c r="D4" s="277"/>
      <c r="E4" s="277"/>
      <c r="F4" s="277"/>
      <c r="G4" s="277"/>
      <c r="H4" s="277"/>
      <c r="I4" s="277"/>
      <c r="J4" s="277"/>
      <c r="K4" s="277"/>
      <c r="L4" s="277"/>
      <c r="M4" s="277"/>
      <c r="N4" s="277"/>
      <c r="O4" s="277"/>
      <c r="P4" s="277" t="s">
        <v>463</v>
      </c>
      <c r="Q4" s="277"/>
      <c r="R4" s="277"/>
      <c r="S4" s="277"/>
      <c r="T4" s="277"/>
      <c r="U4" s="277"/>
      <c r="V4" s="277"/>
      <c r="W4" s="277"/>
      <c r="X4" s="277"/>
      <c r="Y4" s="277"/>
      <c r="Z4" s="277"/>
      <c r="AA4" s="277"/>
      <c r="AB4" s="277"/>
      <c r="AC4" s="277"/>
      <c r="AD4" s="277" t="s">
        <v>11</v>
      </c>
      <c r="AE4" s="277"/>
      <c r="AF4" s="277"/>
      <c r="AG4" s="278" t="s">
        <v>467</v>
      </c>
      <c r="AH4" s="278"/>
      <c r="AI4" s="278"/>
      <c r="AJ4" s="279"/>
      <c r="AK4" s="257" t="s">
        <v>466</v>
      </c>
      <c r="AL4" s="258"/>
      <c r="AM4" s="258"/>
      <c r="AN4" s="258"/>
      <c r="AO4" s="258"/>
      <c r="AP4" s="258"/>
      <c r="AQ4" s="258"/>
      <c r="AR4" s="258"/>
      <c r="AS4" s="258"/>
      <c r="AT4" s="258"/>
      <c r="AU4" s="258"/>
      <c r="AV4" s="258"/>
      <c r="AW4" s="258"/>
      <c r="AX4" s="259"/>
      <c r="AY4" s="257">
        <v>131</v>
      </c>
      <c r="AZ4" s="258"/>
      <c r="BA4" s="258"/>
      <c r="BB4" s="258"/>
      <c r="BC4" s="258"/>
      <c r="BD4" s="258"/>
      <c r="BE4" s="258"/>
      <c r="BF4" s="259"/>
      <c r="BG4" s="257">
        <v>132</v>
      </c>
      <c r="BH4" s="258"/>
      <c r="BI4" s="258"/>
      <c r="BJ4" s="258"/>
      <c r="BK4" s="258"/>
      <c r="BL4" s="258"/>
      <c r="BM4" s="258"/>
      <c r="BN4" s="259"/>
      <c r="BO4" s="257">
        <v>132</v>
      </c>
      <c r="BP4" s="258"/>
      <c r="BQ4" s="258"/>
      <c r="BR4" s="258"/>
      <c r="BS4" s="258"/>
      <c r="BT4" s="258"/>
      <c r="BU4" s="258"/>
      <c r="BV4" s="259"/>
      <c r="BW4" s="257">
        <v>133</v>
      </c>
      <c r="BX4" s="258"/>
      <c r="BY4" s="258"/>
      <c r="BZ4" s="258"/>
      <c r="CA4" s="258"/>
      <c r="CB4" s="258"/>
      <c r="CC4" s="258"/>
      <c r="CD4" s="259"/>
      <c r="CE4" s="257">
        <v>134</v>
      </c>
      <c r="CF4" s="258"/>
      <c r="CG4" s="258"/>
      <c r="CH4" s="258"/>
      <c r="CI4" s="258"/>
      <c r="CJ4" s="258"/>
      <c r="CK4" s="258"/>
      <c r="CL4" s="258"/>
      <c r="CM4" s="259"/>
      <c r="CN4" s="280" t="s">
        <v>597</v>
      </c>
      <c r="CO4" s="281"/>
      <c r="CP4" s="281"/>
      <c r="CQ4" s="281"/>
      <c r="CR4" s="281"/>
      <c r="CS4" s="281"/>
      <c r="CT4" s="281"/>
      <c r="CU4" s="282"/>
      <c r="CV4" s="280" t="s">
        <v>474</v>
      </c>
      <c r="CW4" s="281"/>
      <c r="CX4" s="281"/>
      <c r="CY4" s="281"/>
      <c r="CZ4" s="281"/>
      <c r="DA4" s="281"/>
      <c r="DB4" s="281"/>
      <c r="DC4" s="281"/>
      <c r="DD4" s="281"/>
      <c r="DE4" s="286"/>
    </row>
    <row r="5" spans="1:125" ht="12.75" customHeight="1" x14ac:dyDescent="0.25">
      <c r="A5" s="276"/>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8"/>
      <c r="AH5" s="278"/>
      <c r="AI5" s="278"/>
      <c r="AJ5" s="279"/>
      <c r="AK5" s="260" t="s">
        <v>464</v>
      </c>
      <c r="AL5" s="261"/>
      <c r="AM5" s="261"/>
      <c r="AN5" s="261"/>
      <c r="AO5" s="261"/>
      <c r="AP5" s="261"/>
      <c r="AQ5" s="261"/>
      <c r="AR5" s="261"/>
      <c r="AS5" s="261"/>
      <c r="AT5" s="261"/>
      <c r="AU5" s="261"/>
      <c r="AV5" s="261"/>
      <c r="AW5" s="261"/>
      <c r="AX5" s="262"/>
      <c r="AY5" s="263" t="s">
        <v>468</v>
      </c>
      <c r="AZ5" s="264"/>
      <c r="BA5" s="264"/>
      <c r="BB5" s="264"/>
      <c r="BC5" s="264"/>
      <c r="BD5" s="264"/>
      <c r="BE5" s="264"/>
      <c r="BF5" s="265"/>
      <c r="BG5" s="263" t="s">
        <v>475</v>
      </c>
      <c r="BH5" s="264"/>
      <c r="BI5" s="264"/>
      <c r="BJ5" s="264"/>
      <c r="BK5" s="264"/>
      <c r="BL5" s="264"/>
      <c r="BM5" s="264"/>
      <c r="BN5" s="265"/>
      <c r="BO5" s="263" t="s">
        <v>477</v>
      </c>
      <c r="BP5" s="264"/>
      <c r="BQ5" s="264"/>
      <c r="BR5" s="264"/>
      <c r="BS5" s="264"/>
      <c r="BT5" s="264"/>
      <c r="BU5" s="264"/>
      <c r="BV5" s="265"/>
      <c r="BW5" s="263" t="s">
        <v>473</v>
      </c>
      <c r="BX5" s="267"/>
      <c r="BY5" s="267"/>
      <c r="BZ5" s="267"/>
      <c r="CA5" s="267"/>
      <c r="CB5" s="267"/>
      <c r="CC5" s="267"/>
      <c r="CD5" s="268"/>
      <c r="CE5" s="266" t="s">
        <v>67</v>
      </c>
      <c r="CF5" s="267"/>
      <c r="CG5" s="267"/>
      <c r="CH5" s="267"/>
      <c r="CI5" s="267"/>
      <c r="CJ5" s="267"/>
      <c r="CK5" s="267"/>
      <c r="CL5" s="267"/>
      <c r="CM5" s="268"/>
      <c r="CN5" s="263"/>
      <c r="CO5" s="264"/>
      <c r="CP5" s="264"/>
      <c r="CQ5" s="264"/>
      <c r="CR5" s="264"/>
      <c r="CS5" s="264"/>
      <c r="CT5" s="264"/>
      <c r="CU5" s="265"/>
      <c r="CV5" s="263"/>
      <c r="CW5" s="264"/>
      <c r="CX5" s="264"/>
      <c r="CY5" s="264"/>
      <c r="CZ5" s="264"/>
      <c r="DA5" s="264"/>
      <c r="DB5" s="264"/>
      <c r="DC5" s="264"/>
      <c r="DD5" s="264"/>
      <c r="DE5" s="287"/>
    </row>
    <row r="6" spans="1:125" ht="44.25" customHeight="1" x14ac:dyDescent="0.25">
      <c r="A6" s="276"/>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8"/>
      <c r="AH6" s="278"/>
      <c r="AI6" s="278"/>
      <c r="AJ6" s="278"/>
      <c r="AK6" s="269" t="s">
        <v>465</v>
      </c>
      <c r="AL6" s="269"/>
      <c r="AM6" s="269"/>
      <c r="AN6" s="269"/>
      <c r="AO6" s="269"/>
      <c r="AP6" s="269"/>
      <c r="AQ6" s="269" t="s">
        <v>2</v>
      </c>
      <c r="AR6" s="269"/>
      <c r="AS6" s="269"/>
      <c r="AT6" s="269"/>
      <c r="AU6" s="269"/>
      <c r="AV6" s="269"/>
      <c r="AW6" s="269"/>
      <c r="AX6" s="269"/>
      <c r="AY6" s="270" t="s">
        <v>476</v>
      </c>
      <c r="AZ6" s="271"/>
      <c r="BA6" s="271"/>
      <c r="BB6" s="271"/>
      <c r="BC6" s="271"/>
      <c r="BD6" s="271"/>
      <c r="BE6" s="271"/>
      <c r="BF6" s="272"/>
      <c r="BG6" s="283"/>
      <c r="BH6" s="284"/>
      <c r="BI6" s="284"/>
      <c r="BJ6" s="284"/>
      <c r="BK6" s="284"/>
      <c r="BL6" s="284"/>
      <c r="BM6" s="284"/>
      <c r="BN6" s="285"/>
      <c r="BO6" s="283"/>
      <c r="BP6" s="284"/>
      <c r="BQ6" s="284"/>
      <c r="BR6" s="284"/>
      <c r="BS6" s="284"/>
      <c r="BT6" s="284"/>
      <c r="BU6" s="284"/>
      <c r="BV6" s="285"/>
      <c r="BW6" s="260"/>
      <c r="BX6" s="261"/>
      <c r="BY6" s="261"/>
      <c r="BZ6" s="261"/>
      <c r="CA6" s="261"/>
      <c r="CB6" s="261"/>
      <c r="CC6" s="261"/>
      <c r="CD6" s="262"/>
      <c r="CE6" s="260"/>
      <c r="CF6" s="261"/>
      <c r="CG6" s="261"/>
      <c r="CH6" s="261"/>
      <c r="CI6" s="261"/>
      <c r="CJ6" s="261"/>
      <c r="CK6" s="261"/>
      <c r="CL6" s="261"/>
      <c r="CM6" s="262"/>
      <c r="CN6" s="283"/>
      <c r="CO6" s="284"/>
      <c r="CP6" s="284"/>
      <c r="CQ6" s="284"/>
      <c r="CR6" s="284"/>
      <c r="CS6" s="284"/>
      <c r="CT6" s="284"/>
      <c r="CU6" s="285"/>
      <c r="CV6" s="283"/>
      <c r="CW6" s="284"/>
      <c r="CX6" s="284"/>
      <c r="CY6" s="284"/>
      <c r="CZ6" s="284"/>
      <c r="DA6" s="284"/>
      <c r="DB6" s="284"/>
      <c r="DC6" s="284"/>
      <c r="DD6" s="284"/>
      <c r="DE6" s="288"/>
    </row>
    <row r="7" spans="1:125" s="2" customFormat="1" ht="6" hidden="1" customHeight="1" x14ac:dyDescent="0.2">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6">
        <v>35480</v>
      </c>
      <c r="AH7" s="6"/>
      <c r="AI7" s="6"/>
      <c r="AJ7" s="6"/>
      <c r="AK7" s="252"/>
      <c r="AL7" s="252"/>
      <c r="AM7" s="252"/>
      <c r="AN7" s="252"/>
      <c r="AO7" s="252"/>
      <c r="AP7" s="252"/>
      <c r="AQ7" s="253"/>
      <c r="AR7" s="253"/>
      <c r="AS7" s="253"/>
      <c r="AT7" s="253"/>
      <c r="AU7" s="253"/>
      <c r="AV7" s="253"/>
      <c r="AW7" s="253"/>
      <c r="AX7" s="253"/>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7"/>
    </row>
    <row r="8" spans="1:125" s="2" customFormat="1" ht="23.25" customHeight="1" x14ac:dyDescent="0.2">
      <c r="A8" s="208" t="s">
        <v>607</v>
      </c>
      <c r="B8" s="209"/>
      <c r="C8" s="209"/>
      <c r="D8" s="209"/>
      <c r="E8" s="209"/>
      <c r="F8" s="209"/>
      <c r="G8" s="209"/>
      <c r="H8" s="209"/>
      <c r="I8" s="209"/>
      <c r="J8" s="209"/>
      <c r="K8" s="209"/>
      <c r="L8" s="209"/>
      <c r="M8" s="209"/>
      <c r="N8" s="209"/>
      <c r="O8" s="210"/>
      <c r="P8" s="234" t="s">
        <v>608</v>
      </c>
      <c r="Q8" s="234"/>
      <c r="R8" s="234"/>
      <c r="S8" s="234"/>
      <c r="T8" s="234"/>
      <c r="U8" s="234"/>
      <c r="V8" s="234"/>
      <c r="W8" s="234"/>
      <c r="X8" s="234"/>
      <c r="Y8" s="234"/>
      <c r="Z8" s="234"/>
      <c r="AA8" s="234"/>
      <c r="AB8" s="234"/>
      <c r="AC8" s="234"/>
      <c r="AD8" s="214"/>
      <c r="AE8" s="214"/>
      <c r="AF8" s="214"/>
      <c r="AG8" s="215">
        <v>9</v>
      </c>
      <c r="AH8" s="215"/>
      <c r="AI8" s="215"/>
      <c r="AJ8" s="215"/>
      <c r="AK8" s="216">
        <v>16977</v>
      </c>
      <c r="AL8" s="216"/>
      <c r="AM8" s="216"/>
      <c r="AN8" s="216"/>
      <c r="AO8" s="216"/>
      <c r="AP8" s="216"/>
      <c r="AQ8" s="206">
        <f>AG8*AK8*12</f>
        <v>1833516</v>
      </c>
      <c r="AR8" s="206"/>
      <c r="AS8" s="206"/>
      <c r="AT8" s="206"/>
      <c r="AU8" s="206"/>
      <c r="AV8" s="206"/>
      <c r="AW8" s="206"/>
      <c r="AX8" s="206"/>
      <c r="AY8" s="202"/>
      <c r="AZ8" s="202"/>
      <c r="BA8" s="202"/>
      <c r="BB8" s="202"/>
      <c r="BC8" s="202"/>
      <c r="BD8" s="202"/>
      <c r="BE8" s="202"/>
      <c r="BF8" s="202"/>
      <c r="BG8" s="202"/>
      <c r="BH8" s="202"/>
      <c r="BI8" s="202"/>
      <c r="BJ8" s="202"/>
      <c r="BK8" s="202"/>
      <c r="BL8" s="202"/>
      <c r="BM8" s="202"/>
      <c r="BN8" s="202"/>
      <c r="BO8" s="206">
        <f>AQ8/365*50</f>
        <v>251166.57534246575</v>
      </c>
      <c r="BP8" s="206"/>
      <c r="BQ8" s="206"/>
      <c r="BR8" s="206"/>
      <c r="BS8" s="206"/>
      <c r="BT8" s="206"/>
      <c r="BU8" s="206"/>
      <c r="BV8" s="206"/>
      <c r="BW8" s="202"/>
      <c r="BX8" s="202"/>
      <c r="BY8" s="202"/>
      <c r="BZ8" s="202"/>
      <c r="CA8" s="202"/>
      <c r="CB8" s="202"/>
      <c r="CC8" s="202"/>
      <c r="CD8" s="202"/>
      <c r="CE8" s="202"/>
      <c r="CF8" s="202"/>
      <c r="CG8" s="202"/>
      <c r="CH8" s="202"/>
      <c r="CI8" s="202"/>
      <c r="CJ8" s="202"/>
      <c r="CK8" s="202"/>
      <c r="CL8" s="202"/>
      <c r="CM8" s="202"/>
      <c r="CN8" s="202"/>
      <c r="CO8" s="202"/>
      <c r="CP8" s="202"/>
      <c r="CQ8" s="202"/>
      <c r="CR8" s="202"/>
      <c r="CS8" s="202"/>
      <c r="CT8" s="202"/>
      <c r="CU8" s="202"/>
      <c r="CV8" s="206">
        <f>SUM(AQ8:CU8)</f>
        <v>2084682.5753424657</v>
      </c>
      <c r="CW8" s="206"/>
      <c r="CX8" s="206"/>
      <c r="CY8" s="206"/>
      <c r="CZ8" s="206"/>
      <c r="DA8" s="206"/>
      <c r="DB8" s="206"/>
      <c r="DC8" s="206"/>
      <c r="DD8" s="206"/>
      <c r="DE8" s="207"/>
    </row>
    <row r="9" spans="1:125" s="2" customFormat="1" ht="23.25" customHeight="1" x14ac:dyDescent="0.2">
      <c r="A9" s="208" t="s">
        <v>609</v>
      </c>
      <c r="B9" s="209"/>
      <c r="C9" s="209"/>
      <c r="D9" s="209"/>
      <c r="E9" s="209"/>
      <c r="F9" s="209"/>
      <c r="G9" s="209"/>
      <c r="H9" s="209"/>
      <c r="I9" s="209"/>
      <c r="J9" s="209"/>
      <c r="K9" s="209"/>
      <c r="L9" s="209"/>
      <c r="M9" s="209"/>
      <c r="N9" s="209"/>
      <c r="O9" s="210"/>
      <c r="P9" s="234" t="s">
        <v>610</v>
      </c>
      <c r="Q9" s="234"/>
      <c r="R9" s="234"/>
      <c r="S9" s="234"/>
      <c r="T9" s="234"/>
      <c r="U9" s="234"/>
      <c r="V9" s="234"/>
      <c r="W9" s="234"/>
      <c r="X9" s="234"/>
      <c r="Y9" s="234"/>
      <c r="Z9" s="234"/>
      <c r="AA9" s="234"/>
      <c r="AB9" s="234"/>
      <c r="AC9" s="234"/>
      <c r="AD9" s="214"/>
      <c r="AE9" s="214"/>
      <c r="AF9" s="214"/>
      <c r="AG9" s="215">
        <v>1</v>
      </c>
      <c r="AH9" s="215"/>
      <c r="AI9" s="215"/>
      <c r="AJ9" s="215"/>
      <c r="AK9" s="217">
        <v>39706</v>
      </c>
      <c r="AL9" s="218"/>
      <c r="AM9" s="218"/>
      <c r="AN9" s="218"/>
      <c r="AO9" s="218"/>
      <c r="AP9" s="219"/>
      <c r="AQ9" s="206">
        <f>AG9*AK9*12</f>
        <v>476472</v>
      </c>
      <c r="AR9" s="206"/>
      <c r="AS9" s="206"/>
      <c r="AT9" s="206"/>
      <c r="AU9" s="206"/>
      <c r="AV9" s="206"/>
      <c r="AW9" s="206"/>
      <c r="AX9" s="206"/>
      <c r="AY9" s="199"/>
      <c r="AZ9" s="200"/>
      <c r="BA9" s="200"/>
      <c r="BB9" s="200"/>
      <c r="BC9" s="200"/>
      <c r="BD9" s="200"/>
      <c r="BE9" s="200"/>
      <c r="BF9" s="201"/>
      <c r="BG9" s="202"/>
      <c r="BH9" s="202"/>
      <c r="BI9" s="202"/>
      <c r="BJ9" s="202"/>
      <c r="BK9" s="202"/>
      <c r="BL9" s="202"/>
      <c r="BM9" s="202"/>
      <c r="BN9" s="202"/>
      <c r="BO9" s="203">
        <f t="shared" ref="BO9:BO70" si="0">AQ9/365*50</f>
        <v>65270.136986301375</v>
      </c>
      <c r="BP9" s="204"/>
      <c r="BQ9" s="204"/>
      <c r="BR9" s="204"/>
      <c r="BS9" s="204"/>
      <c r="BT9" s="204"/>
      <c r="BU9" s="204"/>
      <c r="BV9" s="205"/>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6">
        <f t="shared" ref="CV9:CV70" si="1">SUM(AQ9:CU9)</f>
        <v>541742.1369863014</v>
      </c>
      <c r="CW9" s="206"/>
      <c r="CX9" s="206"/>
      <c r="CY9" s="206"/>
      <c r="CZ9" s="206"/>
      <c r="DA9" s="206"/>
      <c r="DB9" s="206"/>
      <c r="DC9" s="206"/>
      <c r="DD9" s="206"/>
      <c r="DE9" s="207"/>
      <c r="DU9" s="11"/>
    </row>
    <row r="10" spans="1:125" s="2" customFormat="1" ht="23.25" customHeight="1" x14ac:dyDescent="0.2">
      <c r="A10" s="208" t="s">
        <v>611</v>
      </c>
      <c r="B10" s="209"/>
      <c r="C10" s="209"/>
      <c r="D10" s="209"/>
      <c r="E10" s="209"/>
      <c r="F10" s="209"/>
      <c r="G10" s="209"/>
      <c r="H10" s="209"/>
      <c r="I10" s="209"/>
      <c r="J10" s="209"/>
      <c r="K10" s="209"/>
      <c r="L10" s="209"/>
      <c r="M10" s="209"/>
      <c r="N10" s="209"/>
      <c r="O10" s="210"/>
      <c r="P10" s="234" t="s">
        <v>610</v>
      </c>
      <c r="Q10" s="234"/>
      <c r="R10" s="234"/>
      <c r="S10" s="234"/>
      <c r="T10" s="234"/>
      <c r="U10" s="234"/>
      <c r="V10" s="234"/>
      <c r="W10" s="234"/>
      <c r="X10" s="234"/>
      <c r="Y10" s="234"/>
      <c r="Z10" s="234"/>
      <c r="AA10" s="234"/>
      <c r="AB10" s="234"/>
      <c r="AC10" s="234"/>
      <c r="AD10" s="214"/>
      <c r="AE10" s="214"/>
      <c r="AF10" s="214"/>
      <c r="AG10" s="215">
        <v>1</v>
      </c>
      <c r="AH10" s="215"/>
      <c r="AI10" s="215"/>
      <c r="AJ10" s="215"/>
      <c r="AK10" s="217">
        <v>5444.1</v>
      </c>
      <c r="AL10" s="218"/>
      <c r="AM10" s="218"/>
      <c r="AN10" s="218"/>
      <c r="AO10" s="218"/>
      <c r="AP10" s="219"/>
      <c r="AQ10" s="206">
        <f t="shared" ref="AQ10:AQ70" si="2">AG10*AK10*12</f>
        <v>65329.200000000004</v>
      </c>
      <c r="AR10" s="206"/>
      <c r="AS10" s="206"/>
      <c r="AT10" s="206"/>
      <c r="AU10" s="206"/>
      <c r="AV10" s="206"/>
      <c r="AW10" s="206"/>
      <c r="AX10" s="206"/>
      <c r="AY10" s="199"/>
      <c r="AZ10" s="200"/>
      <c r="BA10" s="200"/>
      <c r="BB10" s="200"/>
      <c r="BC10" s="200"/>
      <c r="BD10" s="200"/>
      <c r="BE10" s="200"/>
      <c r="BF10" s="201"/>
      <c r="BG10" s="202"/>
      <c r="BH10" s="202"/>
      <c r="BI10" s="202"/>
      <c r="BJ10" s="202"/>
      <c r="BK10" s="202"/>
      <c r="BL10" s="202"/>
      <c r="BM10" s="202"/>
      <c r="BN10" s="202"/>
      <c r="BO10" s="203">
        <f t="shared" si="0"/>
        <v>8949.2054794520554</v>
      </c>
      <c r="BP10" s="204"/>
      <c r="BQ10" s="204"/>
      <c r="BR10" s="204"/>
      <c r="BS10" s="204"/>
      <c r="BT10" s="204"/>
      <c r="BU10" s="204"/>
      <c r="BV10" s="205"/>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6">
        <f t="shared" si="1"/>
        <v>74278.405479452063</v>
      </c>
      <c r="CW10" s="206"/>
      <c r="CX10" s="206"/>
      <c r="CY10" s="206"/>
      <c r="CZ10" s="206"/>
      <c r="DA10" s="206"/>
      <c r="DB10" s="206"/>
      <c r="DC10" s="206"/>
      <c r="DD10" s="206"/>
      <c r="DE10" s="207"/>
      <c r="DU10" s="11"/>
    </row>
    <row r="11" spans="1:125" s="2" customFormat="1" ht="23.25" customHeight="1" x14ac:dyDescent="0.2">
      <c r="A11" s="208" t="s">
        <v>612</v>
      </c>
      <c r="B11" s="209"/>
      <c r="C11" s="209"/>
      <c r="D11" s="209"/>
      <c r="E11" s="209"/>
      <c r="F11" s="209"/>
      <c r="G11" s="209"/>
      <c r="H11" s="209"/>
      <c r="I11" s="209"/>
      <c r="J11" s="209"/>
      <c r="K11" s="209"/>
      <c r="L11" s="209"/>
      <c r="M11" s="209"/>
      <c r="N11" s="209"/>
      <c r="O11" s="210"/>
      <c r="P11" s="234" t="s">
        <v>610</v>
      </c>
      <c r="Q11" s="234"/>
      <c r="R11" s="234"/>
      <c r="S11" s="234"/>
      <c r="T11" s="234"/>
      <c r="U11" s="234"/>
      <c r="V11" s="234"/>
      <c r="W11" s="234"/>
      <c r="X11" s="234"/>
      <c r="Y11" s="234"/>
      <c r="Z11" s="234"/>
      <c r="AA11" s="234"/>
      <c r="AB11" s="234"/>
      <c r="AC11" s="234"/>
      <c r="AD11" s="214"/>
      <c r="AE11" s="214"/>
      <c r="AF11" s="214"/>
      <c r="AG11" s="215">
        <v>1</v>
      </c>
      <c r="AH11" s="215"/>
      <c r="AI11" s="215"/>
      <c r="AJ11" s="215"/>
      <c r="AK11" s="217">
        <v>11790</v>
      </c>
      <c r="AL11" s="218"/>
      <c r="AM11" s="218"/>
      <c r="AN11" s="218"/>
      <c r="AO11" s="218"/>
      <c r="AP11" s="219"/>
      <c r="AQ11" s="206">
        <f t="shared" si="2"/>
        <v>141480</v>
      </c>
      <c r="AR11" s="206"/>
      <c r="AS11" s="206"/>
      <c r="AT11" s="206"/>
      <c r="AU11" s="206"/>
      <c r="AV11" s="206"/>
      <c r="AW11" s="206"/>
      <c r="AX11" s="206"/>
      <c r="AY11" s="254"/>
      <c r="AZ11" s="255"/>
      <c r="BA11" s="255"/>
      <c r="BB11" s="255"/>
      <c r="BC11" s="255"/>
      <c r="BD11" s="255"/>
      <c r="BE11" s="255"/>
      <c r="BF11" s="256"/>
      <c r="BG11" s="202"/>
      <c r="BH11" s="202"/>
      <c r="BI11" s="202"/>
      <c r="BJ11" s="202"/>
      <c r="BK11" s="202"/>
      <c r="BL11" s="202"/>
      <c r="BM11" s="202"/>
      <c r="BN11" s="202"/>
      <c r="BO11" s="203">
        <f t="shared" si="0"/>
        <v>19380.821917808218</v>
      </c>
      <c r="BP11" s="204"/>
      <c r="BQ11" s="204"/>
      <c r="BR11" s="204"/>
      <c r="BS11" s="204"/>
      <c r="BT11" s="204"/>
      <c r="BU11" s="204"/>
      <c r="BV11" s="205"/>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6">
        <f t="shared" si="1"/>
        <v>160860.82191780821</v>
      </c>
      <c r="CW11" s="206"/>
      <c r="CX11" s="206"/>
      <c r="CY11" s="206"/>
      <c r="CZ11" s="206"/>
      <c r="DA11" s="206"/>
      <c r="DB11" s="206"/>
      <c r="DC11" s="206"/>
      <c r="DD11" s="206"/>
      <c r="DE11" s="207"/>
      <c r="DU11" s="12"/>
    </row>
    <row r="12" spans="1:125" s="2" customFormat="1" ht="23.25" customHeight="1" x14ac:dyDescent="0.2">
      <c r="A12" s="208" t="s">
        <v>613</v>
      </c>
      <c r="B12" s="209"/>
      <c r="C12" s="209"/>
      <c r="D12" s="209"/>
      <c r="E12" s="209"/>
      <c r="F12" s="209"/>
      <c r="G12" s="209"/>
      <c r="H12" s="209"/>
      <c r="I12" s="209"/>
      <c r="J12" s="209"/>
      <c r="K12" s="209"/>
      <c r="L12" s="209"/>
      <c r="M12" s="209"/>
      <c r="N12" s="209"/>
      <c r="O12" s="210"/>
      <c r="P12" s="234" t="s">
        <v>614</v>
      </c>
      <c r="Q12" s="234"/>
      <c r="R12" s="234"/>
      <c r="S12" s="234"/>
      <c r="T12" s="234"/>
      <c r="U12" s="234"/>
      <c r="V12" s="234"/>
      <c r="W12" s="234"/>
      <c r="X12" s="234"/>
      <c r="Y12" s="234"/>
      <c r="Z12" s="234"/>
      <c r="AA12" s="234"/>
      <c r="AB12" s="234"/>
      <c r="AC12" s="234"/>
      <c r="AD12" s="214"/>
      <c r="AE12" s="214"/>
      <c r="AF12" s="214"/>
      <c r="AG12" s="215">
        <v>1</v>
      </c>
      <c r="AH12" s="215"/>
      <c r="AI12" s="215"/>
      <c r="AJ12" s="215"/>
      <c r="AK12" s="217">
        <v>16977</v>
      </c>
      <c r="AL12" s="218"/>
      <c r="AM12" s="218"/>
      <c r="AN12" s="218"/>
      <c r="AO12" s="218"/>
      <c r="AP12" s="219"/>
      <c r="AQ12" s="206">
        <f>AG12*AK12*12</f>
        <v>203724</v>
      </c>
      <c r="AR12" s="206"/>
      <c r="AS12" s="206"/>
      <c r="AT12" s="206"/>
      <c r="AU12" s="206"/>
      <c r="AV12" s="206"/>
      <c r="AW12" s="206"/>
      <c r="AX12" s="206"/>
      <c r="AY12" s="249"/>
      <c r="AZ12" s="250"/>
      <c r="BA12" s="250"/>
      <c r="BB12" s="250"/>
      <c r="BC12" s="250"/>
      <c r="BD12" s="250"/>
      <c r="BE12" s="250"/>
      <c r="BF12" s="251"/>
      <c r="BG12" s="202"/>
      <c r="BH12" s="202"/>
      <c r="BI12" s="202"/>
      <c r="BJ12" s="202"/>
      <c r="BK12" s="202"/>
      <c r="BL12" s="202"/>
      <c r="BM12" s="202"/>
      <c r="BN12" s="202"/>
      <c r="BO12" s="203">
        <f>AQ12/365*50</f>
        <v>27907.397260273974</v>
      </c>
      <c r="BP12" s="204"/>
      <c r="BQ12" s="204"/>
      <c r="BR12" s="204"/>
      <c r="BS12" s="204"/>
      <c r="BT12" s="204"/>
      <c r="BU12" s="204"/>
      <c r="BV12" s="205"/>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6">
        <f>SUM(AQ12:CU12)</f>
        <v>231631.39726027398</v>
      </c>
      <c r="CW12" s="206"/>
      <c r="CX12" s="206"/>
      <c r="CY12" s="206"/>
      <c r="CZ12" s="206"/>
      <c r="DA12" s="206"/>
      <c r="DB12" s="206"/>
      <c r="DC12" s="206"/>
      <c r="DD12" s="206"/>
      <c r="DE12" s="207"/>
    </row>
    <row r="13" spans="1:125" s="2" customFormat="1" ht="23.25" customHeight="1" x14ac:dyDescent="0.2">
      <c r="A13" s="208" t="s">
        <v>611</v>
      </c>
      <c r="B13" s="209"/>
      <c r="C13" s="209"/>
      <c r="D13" s="209"/>
      <c r="E13" s="209"/>
      <c r="F13" s="209"/>
      <c r="G13" s="209"/>
      <c r="H13" s="209"/>
      <c r="I13" s="209"/>
      <c r="J13" s="209"/>
      <c r="K13" s="209"/>
      <c r="L13" s="209"/>
      <c r="M13" s="209"/>
      <c r="N13" s="209"/>
      <c r="O13" s="210"/>
      <c r="P13" s="234" t="s">
        <v>614</v>
      </c>
      <c r="Q13" s="234"/>
      <c r="R13" s="234"/>
      <c r="S13" s="234"/>
      <c r="T13" s="234"/>
      <c r="U13" s="234"/>
      <c r="V13" s="234"/>
      <c r="W13" s="234"/>
      <c r="X13" s="234"/>
      <c r="Y13" s="234"/>
      <c r="Z13" s="234"/>
      <c r="AA13" s="234"/>
      <c r="AB13" s="234"/>
      <c r="AC13" s="234"/>
      <c r="AD13" s="214"/>
      <c r="AE13" s="214"/>
      <c r="AF13" s="214"/>
      <c r="AG13" s="215">
        <v>1</v>
      </c>
      <c r="AH13" s="215"/>
      <c r="AI13" s="215"/>
      <c r="AJ13" s="215"/>
      <c r="AK13" s="217">
        <v>5444</v>
      </c>
      <c r="AL13" s="218"/>
      <c r="AM13" s="218"/>
      <c r="AN13" s="218"/>
      <c r="AO13" s="218"/>
      <c r="AP13" s="219"/>
      <c r="AQ13" s="206">
        <f t="shared" si="2"/>
        <v>65328</v>
      </c>
      <c r="AR13" s="206"/>
      <c r="AS13" s="206"/>
      <c r="AT13" s="206"/>
      <c r="AU13" s="206"/>
      <c r="AV13" s="206"/>
      <c r="AW13" s="206"/>
      <c r="AX13" s="206"/>
      <c r="AY13" s="249"/>
      <c r="AZ13" s="250"/>
      <c r="BA13" s="250"/>
      <c r="BB13" s="250"/>
      <c r="BC13" s="250"/>
      <c r="BD13" s="250"/>
      <c r="BE13" s="250"/>
      <c r="BF13" s="251"/>
      <c r="BG13" s="202"/>
      <c r="BH13" s="202"/>
      <c r="BI13" s="202"/>
      <c r="BJ13" s="202"/>
      <c r="BK13" s="202"/>
      <c r="BL13" s="202"/>
      <c r="BM13" s="202"/>
      <c r="BN13" s="202"/>
      <c r="BO13" s="203">
        <f t="shared" si="0"/>
        <v>8949.0410958904104</v>
      </c>
      <c r="BP13" s="204"/>
      <c r="BQ13" s="204"/>
      <c r="BR13" s="204"/>
      <c r="BS13" s="204"/>
      <c r="BT13" s="204"/>
      <c r="BU13" s="204"/>
      <c r="BV13" s="205"/>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6">
        <f t="shared" si="1"/>
        <v>74277.04109589041</v>
      </c>
      <c r="CW13" s="206"/>
      <c r="CX13" s="206"/>
      <c r="CY13" s="206"/>
      <c r="CZ13" s="206"/>
      <c r="DA13" s="206"/>
      <c r="DB13" s="206"/>
      <c r="DC13" s="206"/>
      <c r="DD13" s="206"/>
      <c r="DE13" s="207"/>
    </row>
    <row r="14" spans="1:125" s="2" customFormat="1" ht="23.25" customHeight="1" x14ac:dyDescent="0.2">
      <c r="A14" s="208" t="s">
        <v>615</v>
      </c>
      <c r="B14" s="209"/>
      <c r="C14" s="209"/>
      <c r="D14" s="209"/>
      <c r="E14" s="209"/>
      <c r="F14" s="209"/>
      <c r="G14" s="209"/>
      <c r="H14" s="209"/>
      <c r="I14" s="209"/>
      <c r="J14" s="209"/>
      <c r="K14" s="209"/>
      <c r="L14" s="209"/>
      <c r="M14" s="209"/>
      <c r="N14" s="209"/>
      <c r="O14" s="210"/>
      <c r="P14" s="234" t="s">
        <v>616</v>
      </c>
      <c r="Q14" s="234"/>
      <c r="R14" s="234"/>
      <c r="S14" s="234"/>
      <c r="T14" s="234"/>
      <c r="U14" s="234"/>
      <c r="V14" s="234"/>
      <c r="W14" s="234"/>
      <c r="X14" s="234"/>
      <c r="Y14" s="234"/>
      <c r="Z14" s="234"/>
      <c r="AA14" s="234"/>
      <c r="AB14" s="234"/>
      <c r="AC14" s="234"/>
      <c r="AD14" s="214"/>
      <c r="AE14" s="214"/>
      <c r="AF14" s="214"/>
      <c r="AG14" s="215">
        <v>1</v>
      </c>
      <c r="AH14" s="215"/>
      <c r="AI14" s="215"/>
      <c r="AJ14" s="215"/>
      <c r="AK14" s="217">
        <v>16977</v>
      </c>
      <c r="AL14" s="218"/>
      <c r="AM14" s="218"/>
      <c r="AN14" s="218"/>
      <c r="AO14" s="218"/>
      <c r="AP14" s="219"/>
      <c r="AQ14" s="206">
        <f t="shared" si="2"/>
        <v>203724</v>
      </c>
      <c r="AR14" s="206"/>
      <c r="AS14" s="206"/>
      <c r="AT14" s="206"/>
      <c r="AU14" s="206"/>
      <c r="AV14" s="206"/>
      <c r="AW14" s="206"/>
      <c r="AX14" s="206"/>
      <c r="AY14" s="199"/>
      <c r="AZ14" s="200"/>
      <c r="BA14" s="200"/>
      <c r="BB14" s="200"/>
      <c r="BC14" s="200"/>
      <c r="BD14" s="200"/>
      <c r="BE14" s="200"/>
      <c r="BF14" s="201"/>
      <c r="BG14" s="202"/>
      <c r="BH14" s="202"/>
      <c r="BI14" s="202"/>
      <c r="BJ14" s="202"/>
      <c r="BK14" s="202"/>
      <c r="BL14" s="202"/>
      <c r="BM14" s="202"/>
      <c r="BN14" s="202"/>
      <c r="BO14" s="203">
        <f t="shared" si="0"/>
        <v>27907.397260273974</v>
      </c>
      <c r="BP14" s="204"/>
      <c r="BQ14" s="204"/>
      <c r="BR14" s="204"/>
      <c r="BS14" s="204"/>
      <c r="BT14" s="204"/>
      <c r="BU14" s="204"/>
      <c r="BV14" s="205"/>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6">
        <f t="shared" si="1"/>
        <v>231631.39726027398</v>
      </c>
      <c r="CW14" s="206"/>
      <c r="CX14" s="206"/>
      <c r="CY14" s="206"/>
      <c r="CZ14" s="206"/>
      <c r="DA14" s="206"/>
      <c r="DB14" s="206"/>
      <c r="DC14" s="206"/>
      <c r="DD14" s="206"/>
      <c r="DE14" s="207"/>
    </row>
    <row r="15" spans="1:125" s="2" customFormat="1" ht="23.25" customHeight="1" x14ac:dyDescent="0.2">
      <c r="A15" s="208" t="s">
        <v>611</v>
      </c>
      <c r="B15" s="209"/>
      <c r="C15" s="209"/>
      <c r="D15" s="209"/>
      <c r="E15" s="209"/>
      <c r="F15" s="209"/>
      <c r="G15" s="209"/>
      <c r="H15" s="209"/>
      <c r="I15" s="209"/>
      <c r="J15" s="209"/>
      <c r="K15" s="209"/>
      <c r="L15" s="209"/>
      <c r="M15" s="209"/>
      <c r="N15" s="209"/>
      <c r="O15" s="210"/>
      <c r="P15" s="248" t="s">
        <v>616</v>
      </c>
      <c r="Q15" s="248"/>
      <c r="R15" s="248"/>
      <c r="S15" s="248"/>
      <c r="T15" s="248"/>
      <c r="U15" s="248"/>
      <c r="V15" s="248"/>
      <c r="W15" s="248"/>
      <c r="X15" s="248"/>
      <c r="Y15" s="248"/>
      <c r="Z15" s="248"/>
      <c r="AA15" s="248"/>
      <c r="AB15" s="248"/>
      <c r="AC15" s="248"/>
      <c r="AD15" s="214"/>
      <c r="AE15" s="214"/>
      <c r="AF15" s="214"/>
      <c r="AG15" s="215">
        <v>1</v>
      </c>
      <c r="AH15" s="215"/>
      <c r="AI15" s="215"/>
      <c r="AJ15" s="215"/>
      <c r="AK15" s="217">
        <v>5444</v>
      </c>
      <c r="AL15" s="218"/>
      <c r="AM15" s="218"/>
      <c r="AN15" s="218"/>
      <c r="AO15" s="218"/>
      <c r="AP15" s="219"/>
      <c r="AQ15" s="206">
        <f t="shared" si="2"/>
        <v>65328</v>
      </c>
      <c r="AR15" s="206"/>
      <c r="AS15" s="206"/>
      <c r="AT15" s="206"/>
      <c r="AU15" s="206"/>
      <c r="AV15" s="206"/>
      <c r="AW15" s="206"/>
      <c r="AX15" s="206"/>
      <c r="AY15" s="199"/>
      <c r="AZ15" s="200"/>
      <c r="BA15" s="200"/>
      <c r="BB15" s="200"/>
      <c r="BC15" s="200"/>
      <c r="BD15" s="200"/>
      <c r="BE15" s="200"/>
      <c r="BF15" s="201"/>
      <c r="BG15" s="202"/>
      <c r="BH15" s="202"/>
      <c r="BI15" s="202"/>
      <c r="BJ15" s="202"/>
      <c r="BK15" s="202"/>
      <c r="BL15" s="202"/>
      <c r="BM15" s="202"/>
      <c r="BN15" s="202"/>
      <c r="BO15" s="203">
        <f t="shared" si="0"/>
        <v>8949.0410958904104</v>
      </c>
      <c r="BP15" s="204"/>
      <c r="BQ15" s="204"/>
      <c r="BR15" s="204"/>
      <c r="BS15" s="204"/>
      <c r="BT15" s="204"/>
      <c r="BU15" s="204"/>
      <c r="BV15" s="205"/>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6">
        <f t="shared" si="1"/>
        <v>74277.04109589041</v>
      </c>
      <c r="CW15" s="206"/>
      <c r="CX15" s="206"/>
      <c r="CY15" s="206"/>
      <c r="CZ15" s="206"/>
      <c r="DA15" s="206"/>
      <c r="DB15" s="206"/>
      <c r="DC15" s="206"/>
      <c r="DD15" s="206"/>
      <c r="DE15" s="207"/>
    </row>
    <row r="16" spans="1:125" s="2" customFormat="1" ht="23.25" customHeight="1" x14ac:dyDescent="0.2">
      <c r="A16" s="208" t="s">
        <v>619</v>
      </c>
      <c r="B16" s="209"/>
      <c r="C16" s="209"/>
      <c r="D16" s="209"/>
      <c r="E16" s="209"/>
      <c r="F16" s="209"/>
      <c r="G16" s="209"/>
      <c r="H16" s="209"/>
      <c r="I16" s="209"/>
      <c r="J16" s="209"/>
      <c r="K16" s="209"/>
      <c r="L16" s="209"/>
      <c r="M16" s="209"/>
      <c r="N16" s="209"/>
      <c r="O16" s="210"/>
      <c r="P16" s="248" t="s">
        <v>616</v>
      </c>
      <c r="Q16" s="248"/>
      <c r="R16" s="248"/>
      <c r="S16" s="248"/>
      <c r="T16" s="248"/>
      <c r="U16" s="248"/>
      <c r="V16" s="248"/>
      <c r="W16" s="248"/>
      <c r="X16" s="248"/>
      <c r="Y16" s="248"/>
      <c r="Z16" s="248"/>
      <c r="AA16" s="248"/>
      <c r="AB16" s="248"/>
      <c r="AC16" s="248"/>
      <c r="AD16" s="214"/>
      <c r="AE16" s="214"/>
      <c r="AF16" s="214"/>
      <c r="AG16" s="215">
        <v>1</v>
      </c>
      <c r="AH16" s="215"/>
      <c r="AI16" s="215"/>
      <c r="AJ16" s="215"/>
      <c r="AK16" s="217">
        <v>5800</v>
      </c>
      <c r="AL16" s="218"/>
      <c r="AM16" s="218"/>
      <c r="AN16" s="218"/>
      <c r="AO16" s="218"/>
      <c r="AP16" s="219"/>
      <c r="AQ16" s="206">
        <f>AG16*AK16*12</f>
        <v>69600</v>
      </c>
      <c r="AR16" s="206"/>
      <c r="AS16" s="206"/>
      <c r="AT16" s="206"/>
      <c r="AU16" s="206"/>
      <c r="AV16" s="206"/>
      <c r="AW16" s="206"/>
      <c r="AX16" s="206"/>
      <c r="AY16" s="199"/>
      <c r="AZ16" s="200"/>
      <c r="BA16" s="200"/>
      <c r="BB16" s="200"/>
      <c r="BC16" s="200"/>
      <c r="BD16" s="200"/>
      <c r="BE16" s="200"/>
      <c r="BF16" s="201"/>
      <c r="BG16" s="202"/>
      <c r="BH16" s="202"/>
      <c r="BI16" s="202"/>
      <c r="BJ16" s="202"/>
      <c r="BK16" s="202"/>
      <c r="BL16" s="202"/>
      <c r="BM16" s="202"/>
      <c r="BN16" s="202"/>
      <c r="BO16" s="203">
        <f t="shared" si="0"/>
        <v>9534.2465753424658</v>
      </c>
      <c r="BP16" s="204"/>
      <c r="BQ16" s="204"/>
      <c r="BR16" s="204"/>
      <c r="BS16" s="204"/>
      <c r="BT16" s="204"/>
      <c r="BU16" s="204"/>
      <c r="BV16" s="205"/>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6">
        <f>SUM(AQ16:CU16)</f>
        <v>79134.246575342462</v>
      </c>
      <c r="CW16" s="206"/>
      <c r="CX16" s="206"/>
      <c r="CY16" s="206"/>
      <c r="CZ16" s="206"/>
      <c r="DA16" s="206"/>
      <c r="DB16" s="206"/>
      <c r="DC16" s="206"/>
      <c r="DD16" s="206"/>
      <c r="DE16" s="207"/>
    </row>
    <row r="17" spans="1:125" s="2" customFormat="1" ht="23.25" customHeight="1" x14ac:dyDescent="0.2">
      <c r="A17" s="232" t="s">
        <v>617</v>
      </c>
      <c r="B17" s="233"/>
      <c r="C17" s="233"/>
      <c r="D17" s="233"/>
      <c r="E17" s="233"/>
      <c r="F17" s="233"/>
      <c r="G17" s="233"/>
      <c r="H17" s="233"/>
      <c r="I17" s="233"/>
      <c r="J17" s="233"/>
      <c r="K17" s="233"/>
      <c r="L17" s="233"/>
      <c r="M17" s="233"/>
      <c r="N17" s="233"/>
      <c r="O17" s="233"/>
      <c r="P17" s="248" t="s">
        <v>618</v>
      </c>
      <c r="Q17" s="248"/>
      <c r="R17" s="248"/>
      <c r="S17" s="248"/>
      <c r="T17" s="248"/>
      <c r="U17" s="248"/>
      <c r="V17" s="248"/>
      <c r="W17" s="248"/>
      <c r="X17" s="248"/>
      <c r="Y17" s="248"/>
      <c r="Z17" s="248"/>
      <c r="AA17" s="248"/>
      <c r="AB17" s="248"/>
      <c r="AC17" s="248"/>
      <c r="AD17" s="214"/>
      <c r="AE17" s="214"/>
      <c r="AF17" s="214"/>
      <c r="AG17" s="215">
        <v>1</v>
      </c>
      <c r="AH17" s="215"/>
      <c r="AI17" s="215"/>
      <c r="AJ17" s="215"/>
      <c r="AK17" s="217">
        <v>10058</v>
      </c>
      <c r="AL17" s="218"/>
      <c r="AM17" s="218"/>
      <c r="AN17" s="218"/>
      <c r="AO17" s="218"/>
      <c r="AP17" s="219"/>
      <c r="AQ17" s="206">
        <f>AG17*AK17*12</f>
        <v>120696</v>
      </c>
      <c r="AR17" s="206"/>
      <c r="AS17" s="206"/>
      <c r="AT17" s="206"/>
      <c r="AU17" s="206"/>
      <c r="AV17" s="206"/>
      <c r="AW17" s="206"/>
      <c r="AX17" s="206"/>
      <c r="AY17" s="199"/>
      <c r="AZ17" s="200"/>
      <c r="BA17" s="200"/>
      <c r="BB17" s="200"/>
      <c r="BC17" s="200"/>
      <c r="BD17" s="200"/>
      <c r="BE17" s="200"/>
      <c r="BF17" s="201"/>
      <c r="BG17" s="202"/>
      <c r="BH17" s="202"/>
      <c r="BI17" s="202"/>
      <c r="BJ17" s="202"/>
      <c r="BK17" s="202"/>
      <c r="BL17" s="202"/>
      <c r="BM17" s="202"/>
      <c r="BN17" s="202"/>
      <c r="BO17" s="203">
        <f t="shared" si="0"/>
        <v>16533.698630136987</v>
      </c>
      <c r="BP17" s="204"/>
      <c r="BQ17" s="204"/>
      <c r="BR17" s="204"/>
      <c r="BS17" s="204"/>
      <c r="BT17" s="204"/>
      <c r="BU17" s="204"/>
      <c r="BV17" s="205"/>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6">
        <f>SUM(AQ17:CU17)</f>
        <v>137229.69863013699</v>
      </c>
      <c r="CW17" s="206"/>
      <c r="CX17" s="206"/>
      <c r="CY17" s="206"/>
      <c r="CZ17" s="206"/>
      <c r="DA17" s="206"/>
      <c r="DB17" s="206"/>
      <c r="DC17" s="206"/>
      <c r="DD17" s="206"/>
      <c r="DE17" s="207"/>
    </row>
    <row r="18" spans="1:125" s="2" customFormat="1" ht="23.25" customHeight="1" x14ac:dyDescent="0.2">
      <c r="A18" s="208" t="s">
        <v>620</v>
      </c>
      <c r="B18" s="209"/>
      <c r="C18" s="209"/>
      <c r="D18" s="209"/>
      <c r="E18" s="209"/>
      <c r="F18" s="209"/>
      <c r="G18" s="209"/>
      <c r="H18" s="209"/>
      <c r="I18" s="209"/>
      <c r="J18" s="209"/>
      <c r="K18" s="209"/>
      <c r="L18" s="209"/>
      <c r="M18" s="209"/>
      <c r="N18" s="209"/>
      <c r="O18" s="210"/>
      <c r="P18" s="211" t="s">
        <v>621</v>
      </c>
      <c r="Q18" s="212"/>
      <c r="R18" s="212"/>
      <c r="S18" s="212"/>
      <c r="T18" s="212"/>
      <c r="U18" s="212"/>
      <c r="V18" s="212"/>
      <c r="W18" s="212"/>
      <c r="X18" s="212"/>
      <c r="Y18" s="212"/>
      <c r="Z18" s="212"/>
      <c r="AA18" s="212"/>
      <c r="AB18" s="212"/>
      <c r="AC18" s="213"/>
      <c r="AD18" s="214"/>
      <c r="AE18" s="214"/>
      <c r="AF18" s="214"/>
      <c r="AG18" s="215">
        <v>1</v>
      </c>
      <c r="AH18" s="215"/>
      <c r="AI18" s="215"/>
      <c r="AJ18" s="215"/>
      <c r="AK18" s="217">
        <v>13480</v>
      </c>
      <c r="AL18" s="218"/>
      <c r="AM18" s="218"/>
      <c r="AN18" s="218"/>
      <c r="AO18" s="218"/>
      <c r="AP18" s="219"/>
      <c r="AQ18" s="206">
        <f t="shared" si="2"/>
        <v>161760</v>
      </c>
      <c r="AR18" s="206"/>
      <c r="AS18" s="206"/>
      <c r="AT18" s="206"/>
      <c r="AU18" s="206"/>
      <c r="AV18" s="206"/>
      <c r="AW18" s="206"/>
      <c r="AX18" s="206"/>
      <c r="AY18" s="199"/>
      <c r="AZ18" s="200"/>
      <c r="BA18" s="200"/>
      <c r="BB18" s="200"/>
      <c r="BC18" s="200"/>
      <c r="BD18" s="200"/>
      <c r="BE18" s="200"/>
      <c r="BF18" s="201"/>
      <c r="BG18" s="202"/>
      <c r="BH18" s="202"/>
      <c r="BI18" s="202"/>
      <c r="BJ18" s="202"/>
      <c r="BK18" s="202"/>
      <c r="BL18" s="202"/>
      <c r="BM18" s="202"/>
      <c r="BN18" s="202"/>
      <c r="BO18" s="203">
        <f t="shared" si="0"/>
        <v>22158.904109589042</v>
      </c>
      <c r="BP18" s="204"/>
      <c r="BQ18" s="204"/>
      <c r="BR18" s="204"/>
      <c r="BS18" s="204"/>
      <c r="BT18" s="204"/>
      <c r="BU18" s="204"/>
      <c r="BV18" s="205"/>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6">
        <f t="shared" si="1"/>
        <v>183918.90410958906</v>
      </c>
      <c r="CW18" s="206"/>
      <c r="CX18" s="206"/>
      <c r="CY18" s="206"/>
      <c r="CZ18" s="206"/>
      <c r="DA18" s="206"/>
      <c r="DB18" s="206"/>
      <c r="DC18" s="206"/>
      <c r="DD18" s="206"/>
      <c r="DE18" s="207"/>
    </row>
    <row r="19" spans="1:125" s="2" customFormat="1" ht="23.25" customHeight="1" x14ac:dyDescent="0.2">
      <c r="A19" s="232" t="s">
        <v>611</v>
      </c>
      <c r="B19" s="233"/>
      <c r="C19" s="233"/>
      <c r="D19" s="233"/>
      <c r="E19" s="233"/>
      <c r="F19" s="233"/>
      <c r="G19" s="233"/>
      <c r="H19" s="233"/>
      <c r="I19" s="233"/>
      <c r="J19" s="233"/>
      <c r="K19" s="233"/>
      <c r="L19" s="233"/>
      <c r="M19" s="233"/>
      <c r="N19" s="233"/>
      <c r="O19" s="233"/>
      <c r="P19" s="248" t="s">
        <v>621</v>
      </c>
      <c r="Q19" s="248"/>
      <c r="R19" s="248"/>
      <c r="S19" s="248"/>
      <c r="T19" s="248"/>
      <c r="U19" s="248"/>
      <c r="V19" s="248"/>
      <c r="W19" s="248"/>
      <c r="X19" s="248"/>
      <c r="Y19" s="248"/>
      <c r="Z19" s="248"/>
      <c r="AA19" s="248"/>
      <c r="AB19" s="248"/>
      <c r="AC19" s="248"/>
      <c r="AD19" s="214"/>
      <c r="AE19" s="214"/>
      <c r="AF19" s="214"/>
      <c r="AG19" s="215">
        <v>1</v>
      </c>
      <c r="AH19" s="215"/>
      <c r="AI19" s="215"/>
      <c r="AJ19" s="215"/>
      <c r="AK19" s="217">
        <v>5444</v>
      </c>
      <c r="AL19" s="218"/>
      <c r="AM19" s="218"/>
      <c r="AN19" s="218"/>
      <c r="AO19" s="218"/>
      <c r="AP19" s="219"/>
      <c r="AQ19" s="206">
        <f t="shared" si="2"/>
        <v>65328</v>
      </c>
      <c r="AR19" s="206"/>
      <c r="AS19" s="206"/>
      <c r="AT19" s="206"/>
      <c r="AU19" s="206"/>
      <c r="AV19" s="206"/>
      <c r="AW19" s="206"/>
      <c r="AX19" s="206"/>
      <c r="AY19" s="199"/>
      <c r="AZ19" s="200"/>
      <c r="BA19" s="200"/>
      <c r="BB19" s="200"/>
      <c r="BC19" s="200"/>
      <c r="BD19" s="200"/>
      <c r="BE19" s="200"/>
      <c r="BF19" s="201"/>
      <c r="BG19" s="202"/>
      <c r="BH19" s="202"/>
      <c r="BI19" s="202"/>
      <c r="BJ19" s="202"/>
      <c r="BK19" s="202"/>
      <c r="BL19" s="202"/>
      <c r="BM19" s="202"/>
      <c r="BN19" s="202"/>
      <c r="BO19" s="203">
        <f t="shared" si="0"/>
        <v>8949.0410958904104</v>
      </c>
      <c r="BP19" s="204"/>
      <c r="BQ19" s="204"/>
      <c r="BR19" s="204"/>
      <c r="BS19" s="204"/>
      <c r="BT19" s="204"/>
      <c r="BU19" s="204"/>
      <c r="BV19" s="205"/>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6">
        <f t="shared" si="1"/>
        <v>74277.04109589041</v>
      </c>
      <c r="CW19" s="206"/>
      <c r="CX19" s="206"/>
      <c r="CY19" s="206"/>
      <c r="CZ19" s="206"/>
      <c r="DA19" s="206"/>
      <c r="DB19" s="206"/>
      <c r="DC19" s="206"/>
      <c r="DD19" s="206"/>
      <c r="DE19" s="207"/>
    </row>
    <row r="20" spans="1:125" s="2" customFormat="1" ht="23.25" customHeight="1" x14ac:dyDescent="0.2">
      <c r="A20" s="232" t="s">
        <v>622</v>
      </c>
      <c r="B20" s="233"/>
      <c r="C20" s="233"/>
      <c r="D20" s="233"/>
      <c r="E20" s="233"/>
      <c r="F20" s="233"/>
      <c r="G20" s="233"/>
      <c r="H20" s="233"/>
      <c r="I20" s="233"/>
      <c r="J20" s="233"/>
      <c r="K20" s="233"/>
      <c r="L20" s="233"/>
      <c r="M20" s="233"/>
      <c r="N20" s="233"/>
      <c r="O20" s="233"/>
      <c r="P20" s="248" t="s">
        <v>623</v>
      </c>
      <c r="Q20" s="248"/>
      <c r="R20" s="248"/>
      <c r="S20" s="248"/>
      <c r="T20" s="248"/>
      <c r="U20" s="248"/>
      <c r="V20" s="248"/>
      <c r="W20" s="248"/>
      <c r="X20" s="248"/>
      <c r="Y20" s="248"/>
      <c r="Z20" s="248"/>
      <c r="AA20" s="248"/>
      <c r="AB20" s="248"/>
      <c r="AC20" s="248"/>
      <c r="AD20" s="214"/>
      <c r="AE20" s="214"/>
      <c r="AF20" s="214"/>
      <c r="AG20" s="215">
        <v>1</v>
      </c>
      <c r="AH20" s="215"/>
      <c r="AI20" s="215"/>
      <c r="AJ20" s="215"/>
      <c r="AK20" s="217">
        <v>16977</v>
      </c>
      <c r="AL20" s="218"/>
      <c r="AM20" s="218"/>
      <c r="AN20" s="218"/>
      <c r="AO20" s="218"/>
      <c r="AP20" s="219"/>
      <c r="AQ20" s="206">
        <f>AG20*AK20*12</f>
        <v>203724</v>
      </c>
      <c r="AR20" s="206"/>
      <c r="AS20" s="206"/>
      <c r="AT20" s="206"/>
      <c r="AU20" s="206"/>
      <c r="AV20" s="206"/>
      <c r="AW20" s="206"/>
      <c r="AX20" s="206"/>
      <c r="AY20" s="199"/>
      <c r="AZ20" s="200"/>
      <c r="BA20" s="200"/>
      <c r="BB20" s="200"/>
      <c r="BC20" s="200"/>
      <c r="BD20" s="200"/>
      <c r="BE20" s="200"/>
      <c r="BF20" s="201"/>
      <c r="BG20" s="202"/>
      <c r="BH20" s="202"/>
      <c r="BI20" s="202"/>
      <c r="BJ20" s="202"/>
      <c r="BK20" s="202"/>
      <c r="BL20" s="202"/>
      <c r="BM20" s="202"/>
      <c r="BN20" s="202"/>
      <c r="BO20" s="203">
        <f t="shared" si="0"/>
        <v>27907.397260273974</v>
      </c>
      <c r="BP20" s="204"/>
      <c r="BQ20" s="204"/>
      <c r="BR20" s="204"/>
      <c r="BS20" s="204"/>
      <c r="BT20" s="204"/>
      <c r="BU20" s="204"/>
      <c r="BV20" s="205"/>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6">
        <f>SUM(AQ20:CU20)</f>
        <v>231631.39726027398</v>
      </c>
      <c r="CW20" s="206"/>
      <c r="CX20" s="206"/>
      <c r="CY20" s="206"/>
      <c r="CZ20" s="206"/>
      <c r="DA20" s="206"/>
      <c r="DB20" s="206"/>
      <c r="DC20" s="206"/>
      <c r="DD20" s="206"/>
      <c r="DE20" s="207"/>
    </row>
    <row r="21" spans="1:125" s="2" customFormat="1" ht="23.25" customHeight="1" x14ac:dyDescent="0.2">
      <c r="A21" s="232" t="s">
        <v>624</v>
      </c>
      <c r="B21" s="233"/>
      <c r="C21" s="233"/>
      <c r="D21" s="233"/>
      <c r="E21" s="233"/>
      <c r="F21" s="233"/>
      <c r="G21" s="233"/>
      <c r="H21" s="233"/>
      <c r="I21" s="233"/>
      <c r="J21" s="233"/>
      <c r="K21" s="233"/>
      <c r="L21" s="233"/>
      <c r="M21" s="233"/>
      <c r="N21" s="233"/>
      <c r="O21" s="233"/>
      <c r="P21" s="248" t="s">
        <v>623</v>
      </c>
      <c r="Q21" s="248"/>
      <c r="R21" s="248"/>
      <c r="S21" s="248"/>
      <c r="T21" s="248"/>
      <c r="U21" s="248"/>
      <c r="V21" s="248"/>
      <c r="W21" s="248"/>
      <c r="X21" s="248"/>
      <c r="Y21" s="248"/>
      <c r="Z21" s="248"/>
      <c r="AA21" s="248"/>
      <c r="AB21" s="248"/>
      <c r="AC21" s="248"/>
      <c r="AD21" s="214"/>
      <c r="AE21" s="214"/>
      <c r="AF21" s="214"/>
      <c r="AG21" s="215">
        <v>1</v>
      </c>
      <c r="AH21" s="215"/>
      <c r="AI21" s="215"/>
      <c r="AJ21" s="215"/>
      <c r="AK21" s="217">
        <v>7600</v>
      </c>
      <c r="AL21" s="218"/>
      <c r="AM21" s="218"/>
      <c r="AN21" s="218"/>
      <c r="AO21" s="218"/>
      <c r="AP21" s="219"/>
      <c r="AQ21" s="206">
        <f t="shared" si="2"/>
        <v>91200</v>
      </c>
      <c r="AR21" s="206"/>
      <c r="AS21" s="206"/>
      <c r="AT21" s="206"/>
      <c r="AU21" s="206"/>
      <c r="AV21" s="206"/>
      <c r="AW21" s="206"/>
      <c r="AX21" s="206"/>
      <c r="AY21" s="199"/>
      <c r="AZ21" s="200"/>
      <c r="BA21" s="200"/>
      <c r="BB21" s="200"/>
      <c r="BC21" s="200"/>
      <c r="BD21" s="200"/>
      <c r="BE21" s="200"/>
      <c r="BF21" s="201"/>
      <c r="BG21" s="202"/>
      <c r="BH21" s="202"/>
      <c r="BI21" s="202"/>
      <c r="BJ21" s="202"/>
      <c r="BK21" s="202"/>
      <c r="BL21" s="202"/>
      <c r="BM21" s="202"/>
      <c r="BN21" s="202"/>
      <c r="BO21" s="203">
        <f t="shared" si="0"/>
        <v>12493.150684931506</v>
      </c>
      <c r="BP21" s="204"/>
      <c r="BQ21" s="204"/>
      <c r="BR21" s="204"/>
      <c r="BS21" s="204"/>
      <c r="BT21" s="204"/>
      <c r="BU21" s="204"/>
      <c r="BV21" s="205"/>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6">
        <f t="shared" si="1"/>
        <v>103693.1506849315</v>
      </c>
      <c r="CW21" s="206"/>
      <c r="CX21" s="206"/>
      <c r="CY21" s="206"/>
      <c r="CZ21" s="206"/>
      <c r="DA21" s="206"/>
      <c r="DB21" s="206"/>
      <c r="DC21" s="206"/>
      <c r="DD21" s="206"/>
      <c r="DE21" s="207"/>
    </row>
    <row r="22" spans="1:125" s="2" customFormat="1" ht="23.25" customHeight="1" x14ac:dyDescent="0.2">
      <c r="A22" s="232" t="s">
        <v>625</v>
      </c>
      <c r="B22" s="233"/>
      <c r="C22" s="233"/>
      <c r="D22" s="233"/>
      <c r="E22" s="233"/>
      <c r="F22" s="233"/>
      <c r="G22" s="233"/>
      <c r="H22" s="233"/>
      <c r="I22" s="233"/>
      <c r="J22" s="233"/>
      <c r="K22" s="233"/>
      <c r="L22" s="233"/>
      <c r="M22" s="233"/>
      <c r="N22" s="233"/>
      <c r="O22" s="233"/>
      <c r="P22" s="248" t="s">
        <v>623</v>
      </c>
      <c r="Q22" s="248"/>
      <c r="R22" s="248"/>
      <c r="S22" s="248"/>
      <c r="T22" s="248"/>
      <c r="U22" s="248"/>
      <c r="V22" s="248"/>
      <c r="W22" s="248"/>
      <c r="X22" s="248"/>
      <c r="Y22" s="248"/>
      <c r="Z22" s="248"/>
      <c r="AA22" s="248"/>
      <c r="AB22" s="248"/>
      <c r="AC22" s="248"/>
      <c r="AD22" s="214"/>
      <c r="AE22" s="214"/>
      <c r="AF22" s="214"/>
      <c r="AG22" s="215">
        <v>1</v>
      </c>
      <c r="AH22" s="215"/>
      <c r="AI22" s="215"/>
      <c r="AJ22" s="215"/>
      <c r="AK22" s="217">
        <v>7600</v>
      </c>
      <c r="AL22" s="218"/>
      <c r="AM22" s="218"/>
      <c r="AN22" s="218"/>
      <c r="AO22" s="218"/>
      <c r="AP22" s="219"/>
      <c r="AQ22" s="206">
        <f t="shared" si="2"/>
        <v>91200</v>
      </c>
      <c r="AR22" s="206"/>
      <c r="AS22" s="206"/>
      <c r="AT22" s="206"/>
      <c r="AU22" s="206"/>
      <c r="AV22" s="206"/>
      <c r="AW22" s="206"/>
      <c r="AX22" s="206"/>
      <c r="AY22" s="199"/>
      <c r="AZ22" s="200"/>
      <c r="BA22" s="200"/>
      <c r="BB22" s="200"/>
      <c r="BC22" s="200"/>
      <c r="BD22" s="200"/>
      <c r="BE22" s="200"/>
      <c r="BF22" s="201"/>
      <c r="BG22" s="202"/>
      <c r="BH22" s="202"/>
      <c r="BI22" s="202"/>
      <c r="BJ22" s="202"/>
      <c r="BK22" s="202"/>
      <c r="BL22" s="202"/>
      <c r="BM22" s="202"/>
      <c r="BN22" s="202"/>
      <c r="BO22" s="203">
        <f t="shared" si="0"/>
        <v>12493.150684931506</v>
      </c>
      <c r="BP22" s="204"/>
      <c r="BQ22" s="204"/>
      <c r="BR22" s="204"/>
      <c r="BS22" s="204"/>
      <c r="BT22" s="204"/>
      <c r="BU22" s="204"/>
      <c r="BV22" s="205"/>
      <c r="BW22" s="202">
        <v>9000</v>
      </c>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6">
        <f t="shared" si="1"/>
        <v>112693.1506849315</v>
      </c>
      <c r="CW22" s="206"/>
      <c r="CX22" s="206"/>
      <c r="CY22" s="206"/>
      <c r="CZ22" s="206"/>
      <c r="DA22" s="206"/>
      <c r="DB22" s="206"/>
      <c r="DC22" s="206"/>
      <c r="DD22" s="206"/>
      <c r="DE22" s="207"/>
    </row>
    <row r="23" spans="1:125" s="2" customFormat="1" ht="23.25" customHeight="1" x14ac:dyDescent="0.2">
      <c r="A23" s="232" t="s">
        <v>626</v>
      </c>
      <c r="B23" s="233"/>
      <c r="C23" s="233"/>
      <c r="D23" s="233"/>
      <c r="E23" s="233"/>
      <c r="F23" s="233"/>
      <c r="G23" s="233"/>
      <c r="H23" s="233"/>
      <c r="I23" s="233"/>
      <c r="J23" s="233"/>
      <c r="K23" s="233"/>
      <c r="L23" s="233"/>
      <c r="M23" s="233"/>
      <c r="N23" s="233"/>
      <c r="O23" s="233"/>
      <c r="P23" s="234" t="s">
        <v>623</v>
      </c>
      <c r="Q23" s="234"/>
      <c r="R23" s="234"/>
      <c r="S23" s="234"/>
      <c r="T23" s="234"/>
      <c r="U23" s="234"/>
      <c r="V23" s="234"/>
      <c r="W23" s="234"/>
      <c r="X23" s="234"/>
      <c r="Y23" s="234"/>
      <c r="Z23" s="234"/>
      <c r="AA23" s="234"/>
      <c r="AB23" s="234"/>
      <c r="AC23" s="234"/>
      <c r="AD23" s="214"/>
      <c r="AE23" s="214"/>
      <c r="AF23" s="214"/>
      <c r="AG23" s="215">
        <v>1</v>
      </c>
      <c r="AH23" s="215"/>
      <c r="AI23" s="215"/>
      <c r="AJ23" s="215"/>
      <c r="AK23" s="217">
        <v>15000</v>
      </c>
      <c r="AL23" s="218"/>
      <c r="AM23" s="218"/>
      <c r="AN23" s="218"/>
      <c r="AO23" s="218"/>
      <c r="AP23" s="219"/>
      <c r="AQ23" s="206">
        <f t="shared" si="2"/>
        <v>180000</v>
      </c>
      <c r="AR23" s="206"/>
      <c r="AS23" s="206"/>
      <c r="AT23" s="206"/>
      <c r="AU23" s="206"/>
      <c r="AV23" s="206"/>
      <c r="AW23" s="206"/>
      <c r="AX23" s="206"/>
      <c r="AY23" s="199"/>
      <c r="AZ23" s="200"/>
      <c r="BA23" s="200"/>
      <c r="BB23" s="200"/>
      <c r="BC23" s="200"/>
      <c r="BD23" s="200"/>
      <c r="BE23" s="200"/>
      <c r="BF23" s="201"/>
      <c r="BG23" s="202"/>
      <c r="BH23" s="202"/>
      <c r="BI23" s="202"/>
      <c r="BJ23" s="202"/>
      <c r="BK23" s="202"/>
      <c r="BL23" s="202"/>
      <c r="BM23" s="202"/>
      <c r="BN23" s="202"/>
      <c r="BO23" s="203">
        <f t="shared" si="0"/>
        <v>24657.534246575342</v>
      </c>
      <c r="BP23" s="204"/>
      <c r="BQ23" s="204"/>
      <c r="BR23" s="204"/>
      <c r="BS23" s="204"/>
      <c r="BT23" s="204"/>
      <c r="BU23" s="204"/>
      <c r="BV23" s="205"/>
      <c r="BW23" s="202">
        <v>9000</v>
      </c>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6">
        <f t="shared" si="1"/>
        <v>213657.53424657535</v>
      </c>
      <c r="CW23" s="206"/>
      <c r="CX23" s="206"/>
      <c r="CY23" s="206"/>
      <c r="CZ23" s="206"/>
      <c r="DA23" s="206"/>
      <c r="DB23" s="206"/>
      <c r="DC23" s="206"/>
      <c r="DD23" s="206"/>
      <c r="DE23" s="207"/>
    </row>
    <row r="24" spans="1:125" s="2" customFormat="1" ht="23.25" customHeight="1" x14ac:dyDescent="0.2">
      <c r="A24" s="232" t="s">
        <v>627</v>
      </c>
      <c r="B24" s="233"/>
      <c r="C24" s="233"/>
      <c r="D24" s="233"/>
      <c r="E24" s="233"/>
      <c r="F24" s="233"/>
      <c r="G24" s="233"/>
      <c r="H24" s="233"/>
      <c r="I24" s="233"/>
      <c r="J24" s="233"/>
      <c r="K24" s="233"/>
      <c r="L24" s="233"/>
      <c r="M24" s="233"/>
      <c r="N24" s="233"/>
      <c r="O24" s="233"/>
      <c r="P24" s="234" t="s">
        <v>623</v>
      </c>
      <c r="Q24" s="234"/>
      <c r="R24" s="234"/>
      <c r="S24" s="234"/>
      <c r="T24" s="234"/>
      <c r="U24" s="234"/>
      <c r="V24" s="234"/>
      <c r="W24" s="234"/>
      <c r="X24" s="234"/>
      <c r="Y24" s="234"/>
      <c r="Z24" s="234"/>
      <c r="AA24" s="234"/>
      <c r="AB24" s="234"/>
      <c r="AC24" s="234"/>
      <c r="AD24" s="214"/>
      <c r="AE24" s="214"/>
      <c r="AF24" s="214"/>
      <c r="AG24" s="215">
        <v>1</v>
      </c>
      <c r="AH24" s="215"/>
      <c r="AI24" s="215"/>
      <c r="AJ24" s="215"/>
      <c r="AK24" s="217">
        <v>5879</v>
      </c>
      <c r="AL24" s="218"/>
      <c r="AM24" s="218"/>
      <c r="AN24" s="218"/>
      <c r="AO24" s="218"/>
      <c r="AP24" s="219"/>
      <c r="AQ24" s="206">
        <f t="shared" si="2"/>
        <v>70548</v>
      </c>
      <c r="AR24" s="206"/>
      <c r="AS24" s="206"/>
      <c r="AT24" s="206"/>
      <c r="AU24" s="206"/>
      <c r="AV24" s="206"/>
      <c r="AW24" s="206"/>
      <c r="AX24" s="206"/>
      <c r="AY24" s="199"/>
      <c r="AZ24" s="200"/>
      <c r="BA24" s="200"/>
      <c r="BB24" s="200"/>
      <c r="BC24" s="200"/>
      <c r="BD24" s="200"/>
      <c r="BE24" s="200"/>
      <c r="BF24" s="201"/>
      <c r="BG24" s="202"/>
      <c r="BH24" s="202"/>
      <c r="BI24" s="202"/>
      <c r="BJ24" s="202"/>
      <c r="BK24" s="202"/>
      <c r="BL24" s="202"/>
      <c r="BM24" s="202"/>
      <c r="BN24" s="202"/>
      <c r="BO24" s="203">
        <f t="shared" si="0"/>
        <v>9664.1095890410943</v>
      </c>
      <c r="BP24" s="204"/>
      <c r="BQ24" s="204"/>
      <c r="BR24" s="204"/>
      <c r="BS24" s="204"/>
      <c r="BT24" s="204"/>
      <c r="BU24" s="204"/>
      <c r="BV24" s="205"/>
      <c r="BW24" s="202">
        <v>7000</v>
      </c>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6">
        <f t="shared" si="1"/>
        <v>87212.109589041094</v>
      </c>
      <c r="CW24" s="206"/>
      <c r="CX24" s="206"/>
      <c r="CY24" s="206"/>
      <c r="CZ24" s="206"/>
      <c r="DA24" s="206"/>
      <c r="DB24" s="206"/>
      <c r="DC24" s="206"/>
      <c r="DD24" s="206"/>
      <c r="DE24" s="207"/>
      <c r="DU24" s="11"/>
    </row>
    <row r="25" spans="1:125" s="2" customFormat="1" ht="23.25" customHeight="1" x14ac:dyDescent="0.2">
      <c r="A25" s="232" t="s">
        <v>628</v>
      </c>
      <c r="B25" s="233"/>
      <c r="C25" s="233"/>
      <c r="D25" s="233"/>
      <c r="E25" s="233"/>
      <c r="F25" s="233"/>
      <c r="G25" s="233"/>
      <c r="H25" s="233"/>
      <c r="I25" s="233"/>
      <c r="J25" s="233"/>
      <c r="K25" s="233"/>
      <c r="L25" s="233"/>
      <c r="M25" s="233"/>
      <c r="N25" s="233"/>
      <c r="O25" s="233"/>
      <c r="P25" s="234" t="s">
        <v>629</v>
      </c>
      <c r="Q25" s="234"/>
      <c r="R25" s="234"/>
      <c r="S25" s="234"/>
      <c r="T25" s="234"/>
      <c r="U25" s="234"/>
      <c r="V25" s="234"/>
      <c r="W25" s="234"/>
      <c r="X25" s="234"/>
      <c r="Y25" s="234"/>
      <c r="Z25" s="234"/>
      <c r="AA25" s="234"/>
      <c r="AB25" s="234"/>
      <c r="AC25" s="234"/>
      <c r="AD25" s="214"/>
      <c r="AE25" s="214"/>
      <c r="AF25" s="214"/>
      <c r="AG25" s="215">
        <v>1</v>
      </c>
      <c r="AH25" s="215"/>
      <c r="AI25" s="215"/>
      <c r="AJ25" s="215"/>
      <c r="AK25" s="217">
        <v>9246</v>
      </c>
      <c r="AL25" s="218"/>
      <c r="AM25" s="218"/>
      <c r="AN25" s="218"/>
      <c r="AO25" s="218"/>
      <c r="AP25" s="219"/>
      <c r="AQ25" s="206">
        <f t="shared" si="2"/>
        <v>110952</v>
      </c>
      <c r="AR25" s="206"/>
      <c r="AS25" s="206"/>
      <c r="AT25" s="206"/>
      <c r="AU25" s="206"/>
      <c r="AV25" s="206"/>
      <c r="AW25" s="206"/>
      <c r="AX25" s="206"/>
      <c r="AY25" s="199"/>
      <c r="AZ25" s="200"/>
      <c r="BA25" s="200"/>
      <c r="BB25" s="200"/>
      <c r="BC25" s="200"/>
      <c r="BD25" s="200"/>
      <c r="BE25" s="200"/>
      <c r="BF25" s="201"/>
      <c r="BG25" s="202"/>
      <c r="BH25" s="202"/>
      <c r="BI25" s="202"/>
      <c r="BJ25" s="202"/>
      <c r="BK25" s="202"/>
      <c r="BL25" s="202"/>
      <c r="BM25" s="202"/>
      <c r="BN25" s="202"/>
      <c r="BO25" s="203">
        <f t="shared" si="0"/>
        <v>15198.904109589041</v>
      </c>
      <c r="BP25" s="204"/>
      <c r="BQ25" s="204"/>
      <c r="BR25" s="204"/>
      <c r="BS25" s="204"/>
      <c r="BT25" s="204"/>
      <c r="BU25" s="204"/>
      <c r="BV25" s="205"/>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6">
        <f t="shared" si="1"/>
        <v>126150.90410958904</v>
      </c>
      <c r="CW25" s="206"/>
      <c r="CX25" s="206"/>
      <c r="CY25" s="206"/>
      <c r="CZ25" s="206"/>
      <c r="DA25" s="206"/>
      <c r="DB25" s="206"/>
      <c r="DC25" s="206"/>
      <c r="DD25" s="206"/>
      <c r="DE25" s="207"/>
    </row>
    <row r="26" spans="1:125" s="2" customFormat="1" ht="23.25" customHeight="1" x14ac:dyDescent="0.2">
      <c r="A26" s="232" t="s">
        <v>630</v>
      </c>
      <c r="B26" s="233"/>
      <c r="C26" s="233"/>
      <c r="D26" s="233"/>
      <c r="E26" s="233"/>
      <c r="F26" s="233"/>
      <c r="G26" s="233"/>
      <c r="H26" s="233"/>
      <c r="I26" s="233"/>
      <c r="J26" s="233"/>
      <c r="K26" s="233"/>
      <c r="L26" s="233"/>
      <c r="M26" s="233"/>
      <c r="N26" s="233"/>
      <c r="O26" s="233"/>
      <c r="P26" s="234" t="s">
        <v>629</v>
      </c>
      <c r="Q26" s="234"/>
      <c r="R26" s="234"/>
      <c r="S26" s="234"/>
      <c r="T26" s="234"/>
      <c r="U26" s="234"/>
      <c r="V26" s="234"/>
      <c r="W26" s="234"/>
      <c r="X26" s="234"/>
      <c r="Y26" s="234"/>
      <c r="Z26" s="234"/>
      <c r="AA26" s="234"/>
      <c r="AB26" s="234"/>
      <c r="AC26" s="234"/>
      <c r="AD26" s="214"/>
      <c r="AE26" s="214"/>
      <c r="AF26" s="214"/>
      <c r="AG26" s="215">
        <v>1</v>
      </c>
      <c r="AH26" s="215"/>
      <c r="AI26" s="215"/>
      <c r="AJ26" s="215"/>
      <c r="AK26" s="217">
        <v>5444</v>
      </c>
      <c r="AL26" s="218"/>
      <c r="AM26" s="218"/>
      <c r="AN26" s="218"/>
      <c r="AO26" s="218"/>
      <c r="AP26" s="219"/>
      <c r="AQ26" s="206">
        <f t="shared" si="2"/>
        <v>65328</v>
      </c>
      <c r="AR26" s="206"/>
      <c r="AS26" s="206"/>
      <c r="AT26" s="206"/>
      <c r="AU26" s="206"/>
      <c r="AV26" s="206"/>
      <c r="AW26" s="206"/>
      <c r="AX26" s="206"/>
      <c r="AY26" s="199"/>
      <c r="AZ26" s="200"/>
      <c r="BA26" s="200"/>
      <c r="BB26" s="200"/>
      <c r="BC26" s="200"/>
      <c r="BD26" s="200"/>
      <c r="BE26" s="200"/>
      <c r="BF26" s="201"/>
      <c r="BG26" s="202"/>
      <c r="BH26" s="202"/>
      <c r="BI26" s="202"/>
      <c r="BJ26" s="202"/>
      <c r="BK26" s="202"/>
      <c r="BL26" s="202"/>
      <c r="BM26" s="202"/>
      <c r="BN26" s="202"/>
      <c r="BO26" s="203">
        <f t="shared" si="0"/>
        <v>8949.0410958904104</v>
      </c>
      <c r="BP26" s="204"/>
      <c r="BQ26" s="204"/>
      <c r="BR26" s="204"/>
      <c r="BS26" s="204"/>
      <c r="BT26" s="204"/>
      <c r="BU26" s="204"/>
      <c r="BV26" s="205"/>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6">
        <f t="shared" si="1"/>
        <v>74277.04109589041</v>
      </c>
      <c r="CW26" s="206"/>
      <c r="CX26" s="206"/>
      <c r="CY26" s="206"/>
      <c r="CZ26" s="206"/>
      <c r="DA26" s="206"/>
      <c r="DB26" s="206"/>
      <c r="DC26" s="206"/>
      <c r="DD26" s="206"/>
      <c r="DE26" s="207"/>
    </row>
    <row r="27" spans="1:125" s="2" customFormat="1" ht="23.25" customHeight="1" x14ac:dyDescent="0.2">
      <c r="A27" s="232" t="s">
        <v>611</v>
      </c>
      <c r="B27" s="233"/>
      <c r="C27" s="233"/>
      <c r="D27" s="233"/>
      <c r="E27" s="233"/>
      <c r="F27" s="233"/>
      <c r="G27" s="233"/>
      <c r="H27" s="233"/>
      <c r="I27" s="233"/>
      <c r="J27" s="233"/>
      <c r="K27" s="233"/>
      <c r="L27" s="233"/>
      <c r="M27" s="233"/>
      <c r="N27" s="233"/>
      <c r="O27" s="233"/>
      <c r="P27" s="234" t="s">
        <v>629</v>
      </c>
      <c r="Q27" s="234"/>
      <c r="R27" s="234"/>
      <c r="S27" s="234"/>
      <c r="T27" s="234"/>
      <c r="U27" s="234"/>
      <c r="V27" s="234"/>
      <c r="W27" s="234"/>
      <c r="X27" s="234"/>
      <c r="Y27" s="234"/>
      <c r="Z27" s="234"/>
      <c r="AA27" s="234"/>
      <c r="AB27" s="234"/>
      <c r="AC27" s="234"/>
      <c r="AD27" s="214"/>
      <c r="AE27" s="214"/>
      <c r="AF27" s="214"/>
      <c r="AG27" s="215">
        <v>1</v>
      </c>
      <c r="AH27" s="215"/>
      <c r="AI27" s="215"/>
      <c r="AJ27" s="215"/>
      <c r="AK27" s="217">
        <v>5000</v>
      </c>
      <c r="AL27" s="218"/>
      <c r="AM27" s="218"/>
      <c r="AN27" s="218"/>
      <c r="AO27" s="218"/>
      <c r="AP27" s="219"/>
      <c r="AQ27" s="206">
        <f t="shared" si="2"/>
        <v>60000</v>
      </c>
      <c r="AR27" s="206"/>
      <c r="AS27" s="206"/>
      <c r="AT27" s="206"/>
      <c r="AU27" s="206"/>
      <c r="AV27" s="206"/>
      <c r="AW27" s="206"/>
      <c r="AX27" s="206"/>
      <c r="AY27" s="199"/>
      <c r="AZ27" s="200"/>
      <c r="BA27" s="200"/>
      <c r="BB27" s="200"/>
      <c r="BC27" s="200"/>
      <c r="BD27" s="200"/>
      <c r="BE27" s="200"/>
      <c r="BF27" s="201"/>
      <c r="BG27" s="202"/>
      <c r="BH27" s="202"/>
      <c r="BI27" s="202"/>
      <c r="BJ27" s="202"/>
      <c r="BK27" s="202"/>
      <c r="BL27" s="202"/>
      <c r="BM27" s="202"/>
      <c r="BN27" s="202"/>
      <c r="BO27" s="203">
        <f t="shared" si="0"/>
        <v>8219.17808219178</v>
      </c>
      <c r="BP27" s="204"/>
      <c r="BQ27" s="204"/>
      <c r="BR27" s="204"/>
      <c r="BS27" s="204"/>
      <c r="BT27" s="204"/>
      <c r="BU27" s="204"/>
      <c r="BV27" s="205"/>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6">
        <f t="shared" si="1"/>
        <v>68219.178082191778</v>
      </c>
      <c r="CW27" s="206"/>
      <c r="CX27" s="206"/>
      <c r="CY27" s="206"/>
      <c r="CZ27" s="206"/>
      <c r="DA27" s="206"/>
      <c r="DB27" s="206"/>
      <c r="DC27" s="206"/>
      <c r="DD27" s="206"/>
      <c r="DE27" s="207"/>
    </row>
    <row r="28" spans="1:125" s="2" customFormat="1" ht="23.25" customHeight="1" x14ac:dyDescent="0.2">
      <c r="A28" s="232" t="s">
        <v>628</v>
      </c>
      <c r="B28" s="233"/>
      <c r="C28" s="233"/>
      <c r="D28" s="233"/>
      <c r="E28" s="233"/>
      <c r="F28" s="233"/>
      <c r="G28" s="233"/>
      <c r="H28" s="233"/>
      <c r="I28" s="233"/>
      <c r="J28" s="233"/>
      <c r="K28" s="233"/>
      <c r="L28" s="233"/>
      <c r="M28" s="233"/>
      <c r="N28" s="233"/>
      <c r="O28" s="233"/>
      <c r="P28" s="234" t="s">
        <v>631</v>
      </c>
      <c r="Q28" s="234"/>
      <c r="R28" s="234"/>
      <c r="S28" s="234"/>
      <c r="T28" s="234"/>
      <c r="U28" s="234"/>
      <c r="V28" s="234"/>
      <c r="W28" s="234"/>
      <c r="X28" s="234"/>
      <c r="Y28" s="234"/>
      <c r="Z28" s="234"/>
      <c r="AA28" s="234"/>
      <c r="AB28" s="234"/>
      <c r="AC28" s="234"/>
      <c r="AD28" s="214"/>
      <c r="AE28" s="214"/>
      <c r="AF28" s="214"/>
      <c r="AG28" s="215">
        <v>1</v>
      </c>
      <c r="AH28" s="215"/>
      <c r="AI28" s="215"/>
      <c r="AJ28" s="215"/>
      <c r="AK28" s="217">
        <v>11790</v>
      </c>
      <c r="AL28" s="218"/>
      <c r="AM28" s="218"/>
      <c r="AN28" s="218"/>
      <c r="AO28" s="218"/>
      <c r="AP28" s="219"/>
      <c r="AQ28" s="206">
        <f t="shared" si="2"/>
        <v>141480</v>
      </c>
      <c r="AR28" s="206"/>
      <c r="AS28" s="206"/>
      <c r="AT28" s="206"/>
      <c r="AU28" s="206"/>
      <c r="AV28" s="206"/>
      <c r="AW28" s="206"/>
      <c r="AX28" s="206"/>
      <c r="AY28" s="199"/>
      <c r="AZ28" s="200"/>
      <c r="BA28" s="200"/>
      <c r="BB28" s="200"/>
      <c r="BC28" s="200"/>
      <c r="BD28" s="200"/>
      <c r="BE28" s="200"/>
      <c r="BF28" s="201"/>
      <c r="BG28" s="202"/>
      <c r="BH28" s="202"/>
      <c r="BI28" s="202"/>
      <c r="BJ28" s="202"/>
      <c r="BK28" s="202"/>
      <c r="BL28" s="202"/>
      <c r="BM28" s="202"/>
      <c r="BN28" s="202"/>
      <c r="BO28" s="203">
        <f t="shared" si="0"/>
        <v>19380.821917808218</v>
      </c>
      <c r="BP28" s="204"/>
      <c r="BQ28" s="204"/>
      <c r="BR28" s="204"/>
      <c r="BS28" s="204"/>
      <c r="BT28" s="204"/>
      <c r="BU28" s="204"/>
      <c r="BV28" s="205"/>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6">
        <f t="shared" si="1"/>
        <v>160860.82191780821</v>
      </c>
      <c r="CW28" s="206"/>
      <c r="CX28" s="206"/>
      <c r="CY28" s="206"/>
      <c r="CZ28" s="206"/>
      <c r="DA28" s="206"/>
      <c r="DB28" s="206"/>
      <c r="DC28" s="206"/>
      <c r="DD28" s="206"/>
      <c r="DE28" s="207"/>
    </row>
    <row r="29" spans="1:125" s="2" customFormat="1" ht="23.25" customHeight="1" x14ac:dyDescent="0.2">
      <c r="A29" s="232" t="s">
        <v>611</v>
      </c>
      <c r="B29" s="233"/>
      <c r="C29" s="233"/>
      <c r="D29" s="233"/>
      <c r="E29" s="233"/>
      <c r="F29" s="233"/>
      <c r="G29" s="233"/>
      <c r="H29" s="233"/>
      <c r="I29" s="233"/>
      <c r="J29" s="233"/>
      <c r="K29" s="233"/>
      <c r="L29" s="233"/>
      <c r="M29" s="233"/>
      <c r="N29" s="233"/>
      <c r="O29" s="233"/>
      <c r="P29" s="234" t="s">
        <v>631</v>
      </c>
      <c r="Q29" s="234"/>
      <c r="R29" s="234"/>
      <c r="S29" s="234"/>
      <c r="T29" s="234"/>
      <c r="U29" s="234"/>
      <c r="V29" s="234"/>
      <c r="W29" s="234"/>
      <c r="X29" s="234"/>
      <c r="Y29" s="234"/>
      <c r="Z29" s="234"/>
      <c r="AA29" s="234"/>
      <c r="AB29" s="234"/>
      <c r="AC29" s="234"/>
      <c r="AD29" s="214"/>
      <c r="AE29" s="214"/>
      <c r="AF29" s="214"/>
      <c r="AG29" s="215">
        <v>1</v>
      </c>
      <c r="AH29" s="215"/>
      <c r="AI29" s="215"/>
      <c r="AJ29" s="215"/>
      <c r="AK29" s="217">
        <v>5444</v>
      </c>
      <c r="AL29" s="218"/>
      <c r="AM29" s="218"/>
      <c r="AN29" s="218"/>
      <c r="AO29" s="218"/>
      <c r="AP29" s="219"/>
      <c r="AQ29" s="206">
        <f t="shared" si="2"/>
        <v>65328</v>
      </c>
      <c r="AR29" s="206"/>
      <c r="AS29" s="206"/>
      <c r="AT29" s="206"/>
      <c r="AU29" s="206"/>
      <c r="AV29" s="206"/>
      <c r="AW29" s="206"/>
      <c r="AX29" s="206"/>
      <c r="AY29" s="199"/>
      <c r="AZ29" s="200"/>
      <c r="BA29" s="200"/>
      <c r="BB29" s="200"/>
      <c r="BC29" s="200"/>
      <c r="BD29" s="200"/>
      <c r="BE29" s="200"/>
      <c r="BF29" s="201"/>
      <c r="BG29" s="202"/>
      <c r="BH29" s="202"/>
      <c r="BI29" s="202"/>
      <c r="BJ29" s="202"/>
      <c r="BK29" s="202"/>
      <c r="BL29" s="202"/>
      <c r="BM29" s="202"/>
      <c r="BN29" s="202"/>
      <c r="BO29" s="203">
        <f t="shared" si="0"/>
        <v>8949.0410958904104</v>
      </c>
      <c r="BP29" s="204"/>
      <c r="BQ29" s="204"/>
      <c r="BR29" s="204"/>
      <c r="BS29" s="204"/>
      <c r="BT29" s="204"/>
      <c r="BU29" s="204"/>
      <c r="BV29" s="205"/>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6">
        <f t="shared" si="1"/>
        <v>74277.04109589041</v>
      </c>
      <c r="CW29" s="206"/>
      <c r="CX29" s="206"/>
      <c r="CY29" s="206"/>
      <c r="CZ29" s="206"/>
      <c r="DA29" s="206"/>
      <c r="DB29" s="206"/>
      <c r="DC29" s="206"/>
      <c r="DD29" s="206"/>
      <c r="DE29" s="207"/>
    </row>
    <row r="30" spans="1:125" s="2" customFormat="1" ht="23.25" customHeight="1" x14ac:dyDescent="0.2">
      <c r="A30" s="208" t="s">
        <v>627</v>
      </c>
      <c r="B30" s="209"/>
      <c r="C30" s="209"/>
      <c r="D30" s="209"/>
      <c r="E30" s="209"/>
      <c r="F30" s="209"/>
      <c r="G30" s="209"/>
      <c r="H30" s="209"/>
      <c r="I30" s="209"/>
      <c r="J30" s="209"/>
      <c r="K30" s="209"/>
      <c r="L30" s="209"/>
      <c r="M30" s="209"/>
      <c r="N30" s="209"/>
      <c r="O30" s="210"/>
      <c r="P30" s="234" t="s">
        <v>631</v>
      </c>
      <c r="Q30" s="234"/>
      <c r="R30" s="234"/>
      <c r="S30" s="234"/>
      <c r="T30" s="234"/>
      <c r="U30" s="234"/>
      <c r="V30" s="234"/>
      <c r="W30" s="234"/>
      <c r="X30" s="234"/>
      <c r="Y30" s="234"/>
      <c r="Z30" s="234"/>
      <c r="AA30" s="234"/>
      <c r="AB30" s="234"/>
      <c r="AC30" s="234"/>
      <c r="AD30" s="214"/>
      <c r="AE30" s="214"/>
      <c r="AF30" s="214"/>
      <c r="AG30" s="215">
        <v>2</v>
      </c>
      <c r="AH30" s="215"/>
      <c r="AI30" s="215"/>
      <c r="AJ30" s="215"/>
      <c r="AK30" s="217">
        <v>6710</v>
      </c>
      <c r="AL30" s="218"/>
      <c r="AM30" s="218"/>
      <c r="AN30" s="218"/>
      <c r="AO30" s="218"/>
      <c r="AP30" s="219"/>
      <c r="AQ30" s="206">
        <f t="shared" si="2"/>
        <v>161040</v>
      </c>
      <c r="AR30" s="206"/>
      <c r="AS30" s="206"/>
      <c r="AT30" s="206"/>
      <c r="AU30" s="206"/>
      <c r="AV30" s="206"/>
      <c r="AW30" s="206"/>
      <c r="AX30" s="206"/>
      <c r="AY30" s="199"/>
      <c r="AZ30" s="200"/>
      <c r="BA30" s="200"/>
      <c r="BB30" s="200"/>
      <c r="BC30" s="200"/>
      <c r="BD30" s="200"/>
      <c r="BE30" s="200"/>
      <c r="BF30" s="201"/>
      <c r="BG30" s="202"/>
      <c r="BH30" s="202"/>
      <c r="BI30" s="202"/>
      <c r="BJ30" s="202"/>
      <c r="BK30" s="202"/>
      <c r="BL30" s="202"/>
      <c r="BM30" s="202"/>
      <c r="BN30" s="202"/>
      <c r="BO30" s="203">
        <f t="shared" si="0"/>
        <v>22060.273972602739</v>
      </c>
      <c r="BP30" s="204"/>
      <c r="BQ30" s="204"/>
      <c r="BR30" s="204"/>
      <c r="BS30" s="204"/>
      <c r="BT30" s="204"/>
      <c r="BU30" s="204"/>
      <c r="BV30" s="205"/>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6">
        <f t="shared" si="1"/>
        <v>183100.27397260274</v>
      </c>
      <c r="CW30" s="206"/>
      <c r="CX30" s="206"/>
      <c r="CY30" s="206"/>
      <c r="CZ30" s="206"/>
      <c r="DA30" s="206"/>
      <c r="DB30" s="206"/>
      <c r="DC30" s="206"/>
      <c r="DD30" s="206"/>
      <c r="DE30" s="207"/>
      <c r="DS30" s="11"/>
    </row>
    <row r="31" spans="1:125" s="2" customFormat="1" ht="23.25" customHeight="1" x14ac:dyDescent="0.2">
      <c r="A31" s="208" t="s">
        <v>628</v>
      </c>
      <c r="B31" s="209"/>
      <c r="C31" s="209"/>
      <c r="D31" s="209"/>
      <c r="E31" s="209"/>
      <c r="F31" s="209"/>
      <c r="G31" s="209"/>
      <c r="H31" s="209"/>
      <c r="I31" s="209"/>
      <c r="J31" s="209"/>
      <c r="K31" s="209"/>
      <c r="L31" s="209"/>
      <c r="M31" s="209"/>
      <c r="N31" s="209"/>
      <c r="O31" s="210"/>
      <c r="P31" s="234" t="s">
        <v>470</v>
      </c>
      <c r="Q31" s="234"/>
      <c r="R31" s="234"/>
      <c r="S31" s="234"/>
      <c r="T31" s="234"/>
      <c r="U31" s="234"/>
      <c r="V31" s="234"/>
      <c r="W31" s="234"/>
      <c r="X31" s="234"/>
      <c r="Y31" s="234"/>
      <c r="Z31" s="234"/>
      <c r="AA31" s="234"/>
      <c r="AB31" s="234"/>
      <c r="AC31" s="234"/>
      <c r="AD31" s="214"/>
      <c r="AE31" s="214"/>
      <c r="AF31" s="214"/>
      <c r="AG31" s="215">
        <v>1</v>
      </c>
      <c r="AH31" s="215"/>
      <c r="AI31" s="215"/>
      <c r="AJ31" s="215"/>
      <c r="AK31" s="217">
        <v>9862</v>
      </c>
      <c r="AL31" s="218"/>
      <c r="AM31" s="218"/>
      <c r="AN31" s="218"/>
      <c r="AO31" s="218"/>
      <c r="AP31" s="219"/>
      <c r="AQ31" s="206">
        <f t="shared" si="2"/>
        <v>118344</v>
      </c>
      <c r="AR31" s="206"/>
      <c r="AS31" s="206"/>
      <c r="AT31" s="206"/>
      <c r="AU31" s="206"/>
      <c r="AV31" s="206"/>
      <c r="AW31" s="206"/>
      <c r="AX31" s="206"/>
      <c r="AY31" s="199"/>
      <c r="AZ31" s="200"/>
      <c r="BA31" s="200"/>
      <c r="BB31" s="200"/>
      <c r="BC31" s="200"/>
      <c r="BD31" s="200"/>
      <c r="BE31" s="200"/>
      <c r="BF31" s="201"/>
      <c r="BG31" s="202"/>
      <c r="BH31" s="202"/>
      <c r="BI31" s="202"/>
      <c r="BJ31" s="202"/>
      <c r="BK31" s="202"/>
      <c r="BL31" s="202"/>
      <c r="BM31" s="202"/>
      <c r="BN31" s="202"/>
      <c r="BO31" s="203">
        <f t="shared" si="0"/>
        <v>16211.506849315068</v>
      </c>
      <c r="BP31" s="204"/>
      <c r="BQ31" s="204"/>
      <c r="BR31" s="204"/>
      <c r="BS31" s="204"/>
      <c r="BT31" s="204"/>
      <c r="BU31" s="204"/>
      <c r="BV31" s="205"/>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6">
        <f t="shared" si="1"/>
        <v>134555.50684931508</v>
      </c>
      <c r="CW31" s="206"/>
      <c r="CX31" s="206"/>
      <c r="CY31" s="206"/>
      <c r="CZ31" s="206"/>
      <c r="DA31" s="206"/>
      <c r="DB31" s="206"/>
      <c r="DC31" s="206"/>
      <c r="DD31" s="206"/>
      <c r="DE31" s="207"/>
    </row>
    <row r="32" spans="1:125" s="2" customFormat="1" ht="23.25" customHeight="1" x14ac:dyDescent="0.2">
      <c r="A32" s="208" t="s">
        <v>627</v>
      </c>
      <c r="B32" s="209"/>
      <c r="C32" s="209"/>
      <c r="D32" s="209"/>
      <c r="E32" s="209"/>
      <c r="F32" s="209"/>
      <c r="G32" s="209"/>
      <c r="H32" s="209"/>
      <c r="I32" s="209"/>
      <c r="J32" s="209"/>
      <c r="K32" s="209"/>
      <c r="L32" s="209"/>
      <c r="M32" s="209"/>
      <c r="N32" s="209"/>
      <c r="O32" s="210"/>
      <c r="P32" s="234" t="s">
        <v>470</v>
      </c>
      <c r="Q32" s="234"/>
      <c r="R32" s="234"/>
      <c r="S32" s="234"/>
      <c r="T32" s="234"/>
      <c r="U32" s="234"/>
      <c r="V32" s="234"/>
      <c r="W32" s="234"/>
      <c r="X32" s="234"/>
      <c r="Y32" s="234"/>
      <c r="Z32" s="234"/>
      <c r="AA32" s="234"/>
      <c r="AB32" s="234"/>
      <c r="AC32" s="234"/>
      <c r="AD32" s="214"/>
      <c r="AE32" s="214"/>
      <c r="AF32" s="214"/>
      <c r="AG32" s="215">
        <v>1</v>
      </c>
      <c r="AH32" s="215"/>
      <c r="AI32" s="215"/>
      <c r="AJ32" s="215"/>
      <c r="AK32" s="217">
        <v>5482</v>
      </c>
      <c r="AL32" s="218"/>
      <c r="AM32" s="218"/>
      <c r="AN32" s="218"/>
      <c r="AO32" s="218"/>
      <c r="AP32" s="219"/>
      <c r="AQ32" s="206">
        <f t="shared" si="2"/>
        <v>65784</v>
      </c>
      <c r="AR32" s="206"/>
      <c r="AS32" s="206"/>
      <c r="AT32" s="206"/>
      <c r="AU32" s="206"/>
      <c r="AV32" s="206"/>
      <c r="AW32" s="206"/>
      <c r="AX32" s="206"/>
      <c r="AY32" s="199"/>
      <c r="AZ32" s="200"/>
      <c r="BA32" s="200"/>
      <c r="BB32" s="200"/>
      <c r="BC32" s="200"/>
      <c r="BD32" s="200"/>
      <c r="BE32" s="200"/>
      <c r="BF32" s="201"/>
      <c r="BG32" s="202"/>
      <c r="BH32" s="202"/>
      <c r="BI32" s="202"/>
      <c r="BJ32" s="202"/>
      <c r="BK32" s="202"/>
      <c r="BL32" s="202"/>
      <c r="BM32" s="202"/>
      <c r="BN32" s="202"/>
      <c r="BO32" s="203">
        <f t="shared" si="0"/>
        <v>9011.5068493150684</v>
      </c>
      <c r="BP32" s="204"/>
      <c r="BQ32" s="204"/>
      <c r="BR32" s="204"/>
      <c r="BS32" s="204"/>
      <c r="BT32" s="204"/>
      <c r="BU32" s="204"/>
      <c r="BV32" s="205"/>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6">
        <f t="shared" si="1"/>
        <v>74795.506849315076</v>
      </c>
      <c r="CW32" s="206"/>
      <c r="CX32" s="206"/>
      <c r="CY32" s="206"/>
      <c r="CZ32" s="206"/>
      <c r="DA32" s="206"/>
      <c r="DB32" s="206"/>
      <c r="DC32" s="206"/>
      <c r="DD32" s="206"/>
      <c r="DE32" s="207"/>
    </row>
    <row r="33" spans="1:123" s="2" customFormat="1" ht="23.25" customHeight="1" x14ac:dyDescent="0.2">
      <c r="A33" s="208" t="s">
        <v>632</v>
      </c>
      <c r="B33" s="209"/>
      <c r="C33" s="209"/>
      <c r="D33" s="209"/>
      <c r="E33" s="209"/>
      <c r="F33" s="209"/>
      <c r="G33" s="209"/>
      <c r="H33" s="209"/>
      <c r="I33" s="209"/>
      <c r="J33" s="209"/>
      <c r="K33" s="209"/>
      <c r="L33" s="209"/>
      <c r="M33" s="209"/>
      <c r="N33" s="209"/>
      <c r="O33" s="210"/>
      <c r="P33" s="234" t="s">
        <v>470</v>
      </c>
      <c r="Q33" s="234"/>
      <c r="R33" s="234"/>
      <c r="S33" s="234"/>
      <c r="T33" s="234"/>
      <c r="U33" s="234"/>
      <c r="V33" s="234"/>
      <c r="W33" s="234"/>
      <c r="X33" s="234"/>
      <c r="Y33" s="234"/>
      <c r="Z33" s="234"/>
      <c r="AA33" s="234"/>
      <c r="AB33" s="234"/>
      <c r="AC33" s="234"/>
      <c r="AD33" s="214"/>
      <c r="AE33" s="214"/>
      <c r="AF33" s="214"/>
      <c r="AG33" s="215">
        <v>3</v>
      </c>
      <c r="AH33" s="215"/>
      <c r="AI33" s="215"/>
      <c r="AJ33" s="215"/>
      <c r="AK33" s="217">
        <v>6246</v>
      </c>
      <c r="AL33" s="218"/>
      <c r="AM33" s="218"/>
      <c r="AN33" s="218"/>
      <c r="AO33" s="218"/>
      <c r="AP33" s="219"/>
      <c r="AQ33" s="206">
        <f t="shared" si="2"/>
        <v>224856</v>
      </c>
      <c r="AR33" s="206"/>
      <c r="AS33" s="206"/>
      <c r="AT33" s="206"/>
      <c r="AU33" s="206"/>
      <c r="AV33" s="206"/>
      <c r="AW33" s="206"/>
      <c r="AX33" s="206"/>
      <c r="AY33" s="199"/>
      <c r="AZ33" s="200"/>
      <c r="BA33" s="200"/>
      <c r="BB33" s="200"/>
      <c r="BC33" s="200"/>
      <c r="BD33" s="200"/>
      <c r="BE33" s="200"/>
      <c r="BF33" s="201"/>
      <c r="BG33" s="202"/>
      <c r="BH33" s="202"/>
      <c r="BI33" s="202"/>
      <c r="BJ33" s="202"/>
      <c r="BK33" s="202"/>
      <c r="BL33" s="202"/>
      <c r="BM33" s="202"/>
      <c r="BN33" s="202"/>
      <c r="BO33" s="203">
        <f t="shared" si="0"/>
        <v>30802.191780821919</v>
      </c>
      <c r="BP33" s="204"/>
      <c r="BQ33" s="204"/>
      <c r="BR33" s="204"/>
      <c r="BS33" s="204"/>
      <c r="BT33" s="204"/>
      <c r="BU33" s="204"/>
      <c r="BV33" s="205"/>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6">
        <f t="shared" si="1"/>
        <v>255658.19178082192</v>
      </c>
      <c r="CW33" s="206"/>
      <c r="CX33" s="206"/>
      <c r="CY33" s="206"/>
      <c r="CZ33" s="206"/>
      <c r="DA33" s="206"/>
      <c r="DB33" s="206"/>
      <c r="DC33" s="206"/>
      <c r="DD33" s="206"/>
      <c r="DE33" s="207"/>
    </row>
    <row r="34" spans="1:123" s="2" customFormat="1" ht="23.25" customHeight="1" x14ac:dyDescent="0.2">
      <c r="A34" s="208" t="s">
        <v>633</v>
      </c>
      <c r="B34" s="209"/>
      <c r="C34" s="209"/>
      <c r="D34" s="209"/>
      <c r="E34" s="209"/>
      <c r="F34" s="209"/>
      <c r="G34" s="209"/>
      <c r="H34" s="209"/>
      <c r="I34" s="209"/>
      <c r="J34" s="209"/>
      <c r="K34" s="209"/>
      <c r="L34" s="209"/>
      <c r="M34" s="209"/>
      <c r="N34" s="209"/>
      <c r="O34" s="210"/>
      <c r="P34" s="234" t="s">
        <v>470</v>
      </c>
      <c r="Q34" s="234"/>
      <c r="R34" s="234"/>
      <c r="S34" s="234"/>
      <c r="T34" s="234"/>
      <c r="U34" s="234"/>
      <c r="V34" s="234"/>
      <c r="W34" s="234"/>
      <c r="X34" s="234"/>
      <c r="Y34" s="234"/>
      <c r="Z34" s="234"/>
      <c r="AA34" s="234"/>
      <c r="AB34" s="234"/>
      <c r="AC34" s="234"/>
      <c r="AD34" s="214"/>
      <c r="AE34" s="214"/>
      <c r="AF34" s="214"/>
      <c r="AG34" s="215">
        <v>1</v>
      </c>
      <c r="AH34" s="215"/>
      <c r="AI34" s="215"/>
      <c r="AJ34" s="215"/>
      <c r="AK34" s="217">
        <v>4836</v>
      </c>
      <c r="AL34" s="218"/>
      <c r="AM34" s="218"/>
      <c r="AN34" s="218"/>
      <c r="AO34" s="218"/>
      <c r="AP34" s="219"/>
      <c r="AQ34" s="206">
        <f>AG34*AK34*12</f>
        <v>58032</v>
      </c>
      <c r="AR34" s="206"/>
      <c r="AS34" s="206"/>
      <c r="AT34" s="206"/>
      <c r="AU34" s="206"/>
      <c r="AV34" s="206"/>
      <c r="AW34" s="206"/>
      <c r="AX34" s="206"/>
      <c r="AY34" s="199"/>
      <c r="AZ34" s="200"/>
      <c r="BA34" s="200"/>
      <c r="BB34" s="200"/>
      <c r="BC34" s="200"/>
      <c r="BD34" s="200"/>
      <c r="BE34" s="200"/>
      <c r="BF34" s="201"/>
      <c r="BG34" s="202"/>
      <c r="BH34" s="202"/>
      <c r="BI34" s="202"/>
      <c r="BJ34" s="202"/>
      <c r="BK34" s="202"/>
      <c r="BL34" s="202"/>
      <c r="BM34" s="202"/>
      <c r="BN34" s="202"/>
      <c r="BO34" s="203">
        <f t="shared" si="0"/>
        <v>7949.5890410958909</v>
      </c>
      <c r="BP34" s="204"/>
      <c r="BQ34" s="204"/>
      <c r="BR34" s="204"/>
      <c r="BS34" s="204"/>
      <c r="BT34" s="204"/>
      <c r="BU34" s="204"/>
      <c r="BV34" s="205"/>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6">
        <f>SUM(AQ34:CU34)</f>
        <v>65981.589041095896</v>
      </c>
      <c r="CW34" s="206"/>
      <c r="CX34" s="206"/>
      <c r="CY34" s="206"/>
      <c r="CZ34" s="206"/>
      <c r="DA34" s="206"/>
      <c r="DB34" s="206"/>
      <c r="DC34" s="206"/>
      <c r="DD34" s="206"/>
      <c r="DE34" s="207"/>
      <c r="DS34" s="11"/>
    </row>
    <row r="35" spans="1:123" s="2" customFormat="1" ht="23.25" customHeight="1" x14ac:dyDescent="0.2">
      <c r="A35" s="208" t="s">
        <v>634</v>
      </c>
      <c r="B35" s="209"/>
      <c r="C35" s="209"/>
      <c r="D35" s="209"/>
      <c r="E35" s="209"/>
      <c r="F35" s="209"/>
      <c r="G35" s="209"/>
      <c r="H35" s="209"/>
      <c r="I35" s="209"/>
      <c r="J35" s="209"/>
      <c r="K35" s="209"/>
      <c r="L35" s="209"/>
      <c r="M35" s="209"/>
      <c r="N35" s="209"/>
      <c r="O35" s="210"/>
      <c r="P35" s="234" t="s">
        <v>470</v>
      </c>
      <c r="Q35" s="234"/>
      <c r="R35" s="234"/>
      <c r="S35" s="234"/>
      <c r="T35" s="234"/>
      <c r="U35" s="234"/>
      <c r="V35" s="234"/>
      <c r="W35" s="234"/>
      <c r="X35" s="234"/>
      <c r="Y35" s="234"/>
      <c r="Z35" s="234"/>
      <c r="AA35" s="234"/>
      <c r="AB35" s="234"/>
      <c r="AC35" s="234"/>
      <c r="AD35" s="214"/>
      <c r="AE35" s="214"/>
      <c r="AF35" s="214"/>
      <c r="AG35" s="215">
        <v>1</v>
      </c>
      <c r="AH35" s="215"/>
      <c r="AI35" s="215"/>
      <c r="AJ35" s="215"/>
      <c r="AK35" s="217">
        <v>5248</v>
      </c>
      <c r="AL35" s="218"/>
      <c r="AM35" s="218"/>
      <c r="AN35" s="218"/>
      <c r="AO35" s="218"/>
      <c r="AP35" s="219"/>
      <c r="AQ35" s="206">
        <f t="shared" si="2"/>
        <v>62976</v>
      </c>
      <c r="AR35" s="206"/>
      <c r="AS35" s="206"/>
      <c r="AT35" s="206"/>
      <c r="AU35" s="206"/>
      <c r="AV35" s="206"/>
      <c r="AW35" s="206"/>
      <c r="AX35" s="206"/>
      <c r="AY35" s="199"/>
      <c r="AZ35" s="200"/>
      <c r="BA35" s="200"/>
      <c r="BB35" s="200"/>
      <c r="BC35" s="200"/>
      <c r="BD35" s="200"/>
      <c r="BE35" s="200"/>
      <c r="BF35" s="201"/>
      <c r="BG35" s="202"/>
      <c r="BH35" s="202"/>
      <c r="BI35" s="202"/>
      <c r="BJ35" s="202"/>
      <c r="BK35" s="202"/>
      <c r="BL35" s="202"/>
      <c r="BM35" s="202"/>
      <c r="BN35" s="202"/>
      <c r="BO35" s="203">
        <f t="shared" si="0"/>
        <v>8626.8493150684935</v>
      </c>
      <c r="BP35" s="204"/>
      <c r="BQ35" s="204"/>
      <c r="BR35" s="204"/>
      <c r="BS35" s="204"/>
      <c r="BT35" s="204"/>
      <c r="BU35" s="204"/>
      <c r="BV35" s="205"/>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6">
        <f t="shared" si="1"/>
        <v>71602.849315068495</v>
      </c>
      <c r="CW35" s="206"/>
      <c r="CX35" s="206"/>
      <c r="CY35" s="206"/>
      <c r="CZ35" s="206"/>
      <c r="DA35" s="206"/>
      <c r="DB35" s="206"/>
      <c r="DC35" s="206"/>
      <c r="DD35" s="206"/>
      <c r="DE35" s="207"/>
    </row>
    <row r="36" spans="1:123" s="2" customFormat="1" ht="23.25" customHeight="1" x14ac:dyDescent="0.2">
      <c r="A36" s="208" t="s">
        <v>635</v>
      </c>
      <c r="B36" s="209"/>
      <c r="C36" s="209"/>
      <c r="D36" s="209"/>
      <c r="E36" s="209"/>
      <c r="F36" s="209"/>
      <c r="G36" s="209"/>
      <c r="H36" s="209"/>
      <c r="I36" s="209"/>
      <c r="J36" s="209"/>
      <c r="K36" s="209"/>
      <c r="L36" s="209"/>
      <c r="M36" s="209"/>
      <c r="N36" s="209"/>
      <c r="O36" s="210"/>
      <c r="P36" s="211" t="s">
        <v>470</v>
      </c>
      <c r="Q36" s="212"/>
      <c r="R36" s="212"/>
      <c r="S36" s="212"/>
      <c r="T36" s="212"/>
      <c r="U36" s="212"/>
      <c r="V36" s="212"/>
      <c r="W36" s="212"/>
      <c r="X36" s="212"/>
      <c r="Y36" s="212"/>
      <c r="Z36" s="212"/>
      <c r="AA36" s="212"/>
      <c r="AB36" s="212"/>
      <c r="AC36" s="213"/>
      <c r="AD36" s="214"/>
      <c r="AE36" s="214"/>
      <c r="AF36" s="214"/>
      <c r="AG36" s="215">
        <v>1</v>
      </c>
      <c r="AH36" s="215"/>
      <c r="AI36" s="215"/>
      <c r="AJ36" s="215"/>
      <c r="AK36" s="217">
        <v>2500</v>
      </c>
      <c r="AL36" s="218"/>
      <c r="AM36" s="218"/>
      <c r="AN36" s="218"/>
      <c r="AO36" s="218"/>
      <c r="AP36" s="219"/>
      <c r="AQ36" s="206">
        <f t="shared" si="2"/>
        <v>30000</v>
      </c>
      <c r="AR36" s="206"/>
      <c r="AS36" s="206"/>
      <c r="AT36" s="206"/>
      <c r="AU36" s="206"/>
      <c r="AV36" s="206"/>
      <c r="AW36" s="206"/>
      <c r="AX36" s="206"/>
      <c r="AY36" s="199"/>
      <c r="AZ36" s="200"/>
      <c r="BA36" s="200"/>
      <c r="BB36" s="200"/>
      <c r="BC36" s="200"/>
      <c r="BD36" s="200"/>
      <c r="BE36" s="200"/>
      <c r="BF36" s="201"/>
      <c r="BG36" s="202"/>
      <c r="BH36" s="202"/>
      <c r="BI36" s="202"/>
      <c r="BJ36" s="202"/>
      <c r="BK36" s="202"/>
      <c r="BL36" s="202"/>
      <c r="BM36" s="202"/>
      <c r="BN36" s="202"/>
      <c r="BO36" s="203">
        <f t="shared" si="0"/>
        <v>4109.58904109589</v>
      </c>
      <c r="BP36" s="204"/>
      <c r="BQ36" s="204"/>
      <c r="BR36" s="204"/>
      <c r="BS36" s="204"/>
      <c r="BT36" s="204"/>
      <c r="BU36" s="204"/>
      <c r="BV36" s="205"/>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6">
        <f t="shared" si="1"/>
        <v>34109.589041095889</v>
      </c>
      <c r="CW36" s="206"/>
      <c r="CX36" s="206"/>
      <c r="CY36" s="206"/>
      <c r="CZ36" s="206"/>
      <c r="DA36" s="206"/>
      <c r="DB36" s="206"/>
      <c r="DC36" s="206"/>
      <c r="DD36" s="206"/>
      <c r="DE36" s="207"/>
    </row>
    <row r="37" spans="1:123" s="2" customFormat="1" ht="23.25" customHeight="1" x14ac:dyDescent="0.2">
      <c r="A37" s="208" t="s">
        <v>628</v>
      </c>
      <c r="B37" s="209"/>
      <c r="C37" s="209"/>
      <c r="D37" s="209"/>
      <c r="E37" s="209"/>
      <c r="F37" s="209"/>
      <c r="G37" s="209"/>
      <c r="H37" s="209"/>
      <c r="I37" s="209"/>
      <c r="J37" s="209"/>
      <c r="K37" s="209"/>
      <c r="L37" s="209"/>
      <c r="M37" s="209"/>
      <c r="N37" s="209"/>
      <c r="O37" s="210"/>
      <c r="P37" s="211" t="s">
        <v>636</v>
      </c>
      <c r="Q37" s="212"/>
      <c r="R37" s="212"/>
      <c r="S37" s="212"/>
      <c r="T37" s="212"/>
      <c r="U37" s="212"/>
      <c r="V37" s="212"/>
      <c r="W37" s="212"/>
      <c r="X37" s="212"/>
      <c r="Y37" s="212"/>
      <c r="Z37" s="212"/>
      <c r="AA37" s="212"/>
      <c r="AB37" s="212"/>
      <c r="AC37" s="213"/>
      <c r="AD37" s="214"/>
      <c r="AE37" s="214"/>
      <c r="AF37" s="214"/>
      <c r="AG37" s="215">
        <v>1</v>
      </c>
      <c r="AH37" s="215"/>
      <c r="AI37" s="215"/>
      <c r="AJ37" s="215"/>
      <c r="AK37" s="217">
        <v>8715</v>
      </c>
      <c r="AL37" s="218"/>
      <c r="AM37" s="218"/>
      <c r="AN37" s="218"/>
      <c r="AO37" s="218"/>
      <c r="AP37" s="219"/>
      <c r="AQ37" s="206">
        <f t="shared" si="2"/>
        <v>104580</v>
      </c>
      <c r="AR37" s="206"/>
      <c r="AS37" s="206"/>
      <c r="AT37" s="206"/>
      <c r="AU37" s="206"/>
      <c r="AV37" s="206"/>
      <c r="AW37" s="206"/>
      <c r="AX37" s="206"/>
      <c r="AY37" s="199"/>
      <c r="AZ37" s="200"/>
      <c r="BA37" s="200"/>
      <c r="BB37" s="200"/>
      <c r="BC37" s="200"/>
      <c r="BD37" s="200"/>
      <c r="BE37" s="200"/>
      <c r="BF37" s="201"/>
      <c r="BG37" s="202"/>
      <c r="BH37" s="202"/>
      <c r="BI37" s="202"/>
      <c r="BJ37" s="202"/>
      <c r="BK37" s="202"/>
      <c r="BL37" s="202"/>
      <c r="BM37" s="202"/>
      <c r="BN37" s="202"/>
      <c r="BO37" s="203">
        <f t="shared" si="0"/>
        <v>14326.027397260274</v>
      </c>
      <c r="BP37" s="204"/>
      <c r="BQ37" s="204"/>
      <c r="BR37" s="204"/>
      <c r="BS37" s="204"/>
      <c r="BT37" s="204"/>
      <c r="BU37" s="204"/>
      <c r="BV37" s="205"/>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6">
        <f t="shared" si="1"/>
        <v>118906.02739726027</v>
      </c>
      <c r="CW37" s="206"/>
      <c r="CX37" s="206"/>
      <c r="CY37" s="206"/>
      <c r="CZ37" s="206"/>
      <c r="DA37" s="206"/>
      <c r="DB37" s="206"/>
      <c r="DC37" s="206"/>
      <c r="DD37" s="206"/>
      <c r="DE37" s="207"/>
    </row>
    <row r="38" spans="1:123" s="2" customFormat="1" ht="23.25" customHeight="1" x14ac:dyDescent="0.2">
      <c r="A38" s="208" t="s">
        <v>637</v>
      </c>
      <c r="B38" s="209"/>
      <c r="C38" s="209"/>
      <c r="D38" s="209"/>
      <c r="E38" s="209"/>
      <c r="F38" s="209"/>
      <c r="G38" s="209"/>
      <c r="H38" s="209"/>
      <c r="I38" s="209"/>
      <c r="J38" s="209"/>
      <c r="K38" s="209"/>
      <c r="L38" s="209"/>
      <c r="M38" s="209"/>
      <c r="N38" s="209"/>
      <c r="O38" s="210"/>
      <c r="P38" s="211" t="s">
        <v>636</v>
      </c>
      <c r="Q38" s="212"/>
      <c r="R38" s="212"/>
      <c r="S38" s="212"/>
      <c r="T38" s="212"/>
      <c r="U38" s="212"/>
      <c r="V38" s="212"/>
      <c r="W38" s="212"/>
      <c r="X38" s="212"/>
      <c r="Y38" s="212"/>
      <c r="Z38" s="212"/>
      <c r="AA38" s="212"/>
      <c r="AB38" s="212"/>
      <c r="AC38" s="213"/>
      <c r="AD38" s="214"/>
      <c r="AE38" s="214"/>
      <c r="AF38" s="214"/>
      <c r="AG38" s="215">
        <v>1</v>
      </c>
      <c r="AH38" s="215"/>
      <c r="AI38" s="215"/>
      <c r="AJ38" s="215"/>
      <c r="AK38" s="217">
        <v>2230</v>
      </c>
      <c r="AL38" s="218"/>
      <c r="AM38" s="218"/>
      <c r="AN38" s="218"/>
      <c r="AO38" s="218"/>
      <c r="AP38" s="219"/>
      <c r="AQ38" s="206">
        <f t="shared" si="2"/>
        <v>26760</v>
      </c>
      <c r="AR38" s="206"/>
      <c r="AS38" s="206"/>
      <c r="AT38" s="206"/>
      <c r="AU38" s="206"/>
      <c r="AV38" s="206"/>
      <c r="AW38" s="206"/>
      <c r="AX38" s="206"/>
      <c r="AY38" s="199"/>
      <c r="AZ38" s="200"/>
      <c r="BA38" s="200"/>
      <c r="BB38" s="200"/>
      <c r="BC38" s="200"/>
      <c r="BD38" s="200"/>
      <c r="BE38" s="200"/>
      <c r="BF38" s="201"/>
      <c r="BG38" s="202"/>
      <c r="BH38" s="202"/>
      <c r="BI38" s="202"/>
      <c r="BJ38" s="202"/>
      <c r="BK38" s="202"/>
      <c r="BL38" s="202"/>
      <c r="BM38" s="202"/>
      <c r="BN38" s="202"/>
      <c r="BO38" s="203">
        <f t="shared" si="0"/>
        <v>3665.7534246575347</v>
      </c>
      <c r="BP38" s="204"/>
      <c r="BQ38" s="204"/>
      <c r="BR38" s="204"/>
      <c r="BS38" s="204"/>
      <c r="BT38" s="204"/>
      <c r="BU38" s="204"/>
      <c r="BV38" s="205"/>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6">
        <f t="shared" si="1"/>
        <v>30425.753424657534</v>
      </c>
      <c r="CW38" s="206"/>
      <c r="CX38" s="206"/>
      <c r="CY38" s="206"/>
      <c r="CZ38" s="206"/>
      <c r="DA38" s="206"/>
      <c r="DB38" s="206"/>
      <c r="DC38" s="206"/>
      <c r="DD38" s="206"/>
      <c r="DE38" s="207"/>
    </row>
    <row r="39" spans="1:123" s="2" customFormat="1" ht="23.25" customHeight="1" x14ac:dyDescent="0.2">
      <c r="A39" s="208" t="s">
        <v>638</v>
      </c>
      <c r="B39" s="209"/>
      <c r="C39" s="209"/>
      <c r="D39" s="209"/>
      <c r="E39" s="209"/>
      <c r="F39" s="209"/>
      <c r="G39" s="209"/>
      <c r="H39" s="209"/>
      <c r="I39" s="209"/>
      <c r="J39" s="209"/>
      <c r="K39" s="209"/>
      <c r="L39" s="209"/>
      <c r="M39" s="209"/>
      <c r="N39" s="209"/>
      <c r="O39" s="210"/>
      <c r="P39" s="211" t="s">
        <v>636</v>
      </c>
      <c r="Q39" s="212"/>
      <c r="R39" s="212"/>
      <c r="S39" s="212"/>
      <c r="T39" s="212"/>
      <c r="U39" s="212"/>
      <c r="V39" s="212"/>
      <c r="W39" s="212"/>
      <c r="X39" s="212"/>
      <c r="Y39" s="212"/>
      <c r="Z39" s="212"/>
      <c r="AA39" s="212"/>
      <c r="AB39" s="212"/>
      <c r="AC39" s="213"/>
      <c r="AD39" s="214"/>
      <c r="AE39" s="214"/>
      <c r="AF39" s="214"/>
      <c r="AG39" s="215">
        <v>1</v>
      </c>
      <c r="AH39" s="215"/>
      <c r="AI39" s="215"/>
      <c r="AJ39" s="215"/>
      <c r="AK39" s="217">
        <v>6600</v>
      </c>
      <c r="AL39" s="218"/>
      <c r="AM39" s="218"/>
      <c r="AN39" s="218"/>
      <c r="AO39" s="218"/>
      <c r="AP39" s="219"/>
      <c r="AQ39" s="206">
        <f t="shared" si="2"/>
        <v>79200</v>
      </c>
      <c r="AR39" s="206"/>
      <c r="AS39" s="206"/>
      <c r="AT39" s="206"/>
      <c r="AU39" s="206"/>
      <c r="AV39" s="206"/>
      <c r="AW39" s="206"/>
      <c r="AX39" s="206"/>
      <c r="AY39" s="199"/>
      <c r="AZ39" s="200"/>
      <c r="BA39" s="200"/>
      <c r="BB39" s="200"/>
      <c r="BC39" s="200"/>
      <c r="BD39" s="200"/>
      <c r="BE39" s="200"/>
      <c r="BF39" s="201"/>
      <c r="BG39" s="202"/>
      <c r="BH39" s="202"/>
      <c r="BI39" s="202"/>
      <c r="BJ39" s="202"/>
      <c r="BK39" s="202"/>
      <c r="BL39" s="202"/>
      <c r="BM39" s="202"/>
      <c r="BN39" s="202"/>
      <c r="BO39" s="203">
        <f t="shared" si="0"/>
        <v>10849.315068493152</v>
      </c>
      <c r="BP39" s="204"/>
      <c r="BQ39" s="204"/>
      <c r="BR39" s="204"/>
      <c r="BS39" s="204"/>
      <c r="BT39" s="204"/>
      <c r="BU39" s="204"/>
      <c r="BV39" s="205"/>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6">
        <f t="shared" si="1"/>
        <v>90049.315068493146</v>
      </c>
      <c r="CW39" s="206"/>
      <c r="CX39" s="206"/>
      <c r="CY39" s="206"/>
      <c r="CZ39" s="206"/>
      <c r="DA39" s="206"/>
      <c r="DB39" s="206"/>
      <c r="DC39" s="206"/>
      <c r="DD39" s="206"/>
      <c r="DE39" s="207"/>
    </row>
    <row r="40" spans="1:123" s="2" customFormat="1" ht="23.25" customHeight="1" x14ac:dyDescent="0.2">
      <c r="A40" s="208" t="s">
        <v>639</v>
      </c>
      <c r="B40" s="209"/>
      <c r="C40" s="209"/>
      <c r="D40" s="209"/>
      <c r="E40" s="209"/>
      <c r="F40" s="209"/>
      <c r="G40" s="209"/>
      <c r="H40" s="209"/>
      <c r="I40" s="209"/>
      <c r="J40" s="209"/>
      <c r="K40" s="209"/>
      <c r="L40" s="209"/>
      <c r="M40" s="209"/>
      <c r="N40" s="209"/>
      <c r="O40" s="210"/>
      <c r="P40" s="211" t="s">
        <v>636</v>
      </c>
      <c r="Q40" s="212"/>
      <c r="R40" s="212"/>
      <c r="S40" s="212"/>
      <c r="T40" s="212"/>
      <c r="U40" s="212"/>
      <c r="V40" s="212"/>
      <c r="W40" s="212"/>
      <c r="X40" s="212"/>
      <c r="Y40" s="212"/>
      <c r="Z40" s="212"/>
      <c r="AA40" s="212"/>
      <c r="AB40" s="212"/>
      <c r="AC40" s="213"/>
      <c r="AD40" s="214"/>
      <c r="AE40" s="214"/>
      <c r="AF40" s="214"/>
      <c r="AG40" s="215">
        <v>2</v>
      </c>
      <c r="AH40" s="215"/>
      <c r="AI40" s="215"/>
      <c r="AJ40" s="215"/>
      <c r="AK40" s="217">
        <v>5574</v>
      </c>
      <c r="AL40" s="218"/>
      <c r="AM40" s="218"/>
      <c r="AN40" s="218"/>
      <c r="AO40" s="218"/>
      <c r="AP40" s="219"/>
      <c r="AQ40" s="206">
        <f t="shared" si="2"/>
        <v>133776</v>
      </c>
      <c r="AR40" s="206"/>
      <c r="AS40" s="206"/>
      <c r="AT40" s="206"/>
      <c r="AU40" s="206"/>
      <c r="AV40" s="206"/>
      <c r="AW40" s="206"/>
      <c r="AX40" s="206"/>
      <c r="AY40" s="199"/>
      <c r="AZ40" s="200"/>
      <c r="BA40" s="200"/>
      <c r="BB40" s="200"/>
      <c r="BC40" s="200"/>
      <c r="BD40" s="200"/>
      <c r="BE40" s="200"/>
      <c r="BF40" s="201"/>
      <c r="BG40" s="202"/>
      <c r="BH40" s="202"/>
      <c r="BI40" s="202"/>
      <c r="BJ40" s="202"/>
      <c r="BK40" s="202"/>
      <c r="BL40" s="202"/>
      <c r="BM40" s="202"/>
      <c r="BN40" s="202"/>
      <c r="BO40" s="203">
        <f t="shared" si="0"/>
        <v>18325.479452054795</v>
      </c>
      <c r="BP40" s="204"/>
      <c r="BQ40" s="204"/>
      <c r="BR40" s="204"/>
      <c r="BS40" s="204"/>
      <c r="BT40" s="204"/>
      <c r="BU40" s="204"/>
      <c r="BV40" s="205"/>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6">
        <f t="shared" si="1"/>
        <v>152101.4794520548</v>
      </c>
      <c r="CW40" s="206"/>
      <c r="CX40" s="206"/>
      <c r="CY40" s="206"/>
      <c r="CZ40" s="206"/>
      <c r="DA40" s="206"/>
      <c r="DB40" s="206"/>
      <c r="DC40" s="206"/>
      <c r="DD40" s="206"/>
      <c r="DE40" s="207"/>
    </row>
    <row r="41" spans="1:123" s="2" customFormat="1" ht="23.25" customHeight="1" x14ac:dyDescent="0.2">
      <c r="A41" s="208" t="s">
        <v>640</v>
      </c>
      <c r="B41" s="209"/>
      <c r="C41" s="209"/>
      <c r="D41" s="209"/>
      <c r="E41" s="209"/>
      <c r="F41" s="209"/>
      <c r="G41" s="209"/>
      <c r="H41" s="209"/>
      <c r="I41" s="209"/>
      <c r="J41" s="209"/>
      <c r="K41" s="209"/>
      <c r="L41" s="209"/>
      <c r="M41" s="209"/>
      <c r="N41" s="209"/>
      <c r="O41" s="210"/>
      <c r="P41" s="211" t="s">
        <v>636</v>
      </c>
      <c r="Q41" s="212"/>
      <c r="R41" s="212"/>
      <c r="S41" s="212"/>
      <c r="T41" s="212"/>
      <c r="U41" s="212"/>
      <c r="V41" s="212"/>
      <c r="W41" s="212"/>
      <c r="X41" s="212"/>
      <c r="Y41" s="212"/>
      <c r="Z41" s="212"/>
      <c r="AA41" s="212"/>
      <c r="AB41" s="212"/>
      <c r="AC41" s="213"/>
      <c r="AD41" s="214"/>
      <c r="AE41" s="214"/>
      <c r="AF41" s="214"/>
      <c r="AG41" s="215">
        <v>2</v>
      </c>
      <c r="AH41" s="215"/>
      <c r="AI41" s="215"/>
      <c r="AJ41" s="215"/>
      <c r="AK41" s="217">
        <v>5001</v>
      </c>
      <c r="AL41" s="218"/>
      <c r="AM41" s="218"/>
      <c r="AN41" s="218"/>
      <c r="AO41" s="218"/>
      <c r="AP41" s="219"/>
      <c r="AQ41" s="206">
        <f t="shared" si="2"/>
        <v>120024</v>
      </c>
      <c r="AR41" s="206"/>
      <c r="AS41" s="206"/>
      <c r="AT41" s="206"/>
      <c r="AU41" s="206"/>
      <c r="AV41" s="206"/>
      <c r="AW41" s="206"/>
      <c r="AX41" s="206"/>
      <c r="AY41" s="199"/>
      <c r="AZ41" s="200"/>
      <c r="BA41" s="200"/>
      <c r="BB41" s="200"/>
      <c r="BC41" s="200"/>
      <c r="BD41" s="200"/>
      <c r="BE41" s="200"/>
      <c r="BF41" s="201"/>
      <c r="BG41" s="202"/>
      <c r="BH41" s="202"/>
      <c r="BI41" s="202"/>
      <c r="BJ41" s="202"/>
      <c r="BK41" s="202"/>
      <c r="BL41" s="202"/>
      <c r="BM41" s="202"/>
      <c r="BN41" s="202"/>
      <c r="BO41" s="203">
        <f t="shared" si="0"/>
        <v>16441.643835616436</v>
      </c>
      <c r="BP41" s="204"/>
      <c r="BQ41" s="204"/>
      <c r="BR41" s="204"/>
      <c r="BS41" s="204"/>
      <c r="BT41" s="204"/>
      <c r="BU41" s="204"/>
      <c r="BV41" s="205"/>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6">
        <f t="shared" si="1"/>
        <v>136465.64383561644</v>
      </c>
      <c r="CW41" s="206"/>
      <c r="CX41" s="206"/>
      <c r="CY41" s="206"/>
      <c r="CZ41" s="206"/>
      <c r="DA41" s="206"/>
      <c r="DB41" s="206"/>
      <c r="DC41" s="206"/>
      <c r="DD41" s="206"/>
      <c r="DE41" s="207"/>
    </row>
    <row r="42" spans="1:123" s="2" customFormat="1" ht="23.25" customHeight="1" x14ac:dyDescent="0.2">
      <c r="A42" s="208" t="s">
        <v>641</v>
      </c>
      <c r="B42" s="209"/>
      <c r="C42" s="209"/>
      <c r="D42" s="209"/>
      <c r="E42" s="209"/>
      <c r="F42" s="209"/>
      <c r="G42" s="209"/>
      <c r="H42" s="209"/>
      <c r="I42" s="209"/>
      <c r="J42" s="209"/>
      <c r="K42" s="209"/>
      <c r="L42" s="209"/>
      <c r="M42" s="209"/>
      <c r="N42" s="209"/>
      <c r="O42" s="210"/>
      <c r="P42" s="211" t="s">
        <v>636</v>
      </c>
      <c r="Q42" s="212"/>
      <c r="R42" s="212"/>
      <c r="S42" s="212"/>
      <c r="T42" s="212"/>
      <c r="U42" s="212"/>
      <c r="V42" s="212"/>
      <c r="W42" s="212"/>
      <c r="X42" s="212"/>
      <c r="Y42" s="212"/>
      <c r="Z42" s="212"/>
      <c r="AA42" s="212"/>
      <c r="AB42" s="212"/>
      <c r="AC42" s="213"/>
      <c r="AD42" s="214"/>
      <c r="AE42" s="214"/>
      <c r="AF42" s="214"/>
      <c r="AG42" s="215">
        <v>1</v>
      </c>
      <c r="AH42" s="215"/>
      <c r="AI42" s="215"/>
      <c r="AJ42" s="215"/>
      <c r="AK42" s="217">
        <v>3923</v>
      </c>
      <c r="AL42" s="218"/>
      <c r="AM42" s="218"/>
      <c r="AN42" s="218"/>
      <c r="AO42" s="218"/>
      <c r="AP42" s="219"/>
      <c r="AQ42" s="206">
        <f t="shared" si="2"/>
        <v>47076</v>
      </c>
      <c r="AR42" s="206"/>
      <c r="AS42" s="206"/>
      <c r="AT42" s="206"/>
      <c r="AU42" s="206"/>
      <c r="AV42" s="206"/>
      <c r="AW42" s="206"/>
      <c r="AX42" s="206"/>
      <c r="AY42" s="199"/>
      <c r="AZ42" s="200"/>
      <c r="BA42" s="200"/>
      <c r="BB42" s="200"/>
      <c r="BC42" s="200"/>
      <c r="BD42" s="200"/>
      <c r="BE42" s="200"/>
      <c r="BF42" s="201"/>
      <c r="BG42" s="202"/>
      <c r="BH42" s="202"/>
      <c r="BI42" s="202"/>
      <c r="BJ42" s="202"/>
      <c r="BK42" s="202"/>
      <c r="BL42" s="202"/>
      <c r="BM42" s="202"/>
      <c r="BN42" s="202"/>
      <c r="BO42" s="203">
        <f t="shared" si="0"/>
        <v>6448.767123287671</v>
      </c>
      <c r="BP42" s="204"/>
      <c r="BQ42" s="204"/>
      <c r="BR42" s="204"/>
      <c r="BS42" s="204"/>
      <c r="BT42" s="204"/>
      <c r="BU42" s="204"/>
      <c r="BV42" s="205"/>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6">
        <f t="shared" si="1"/>
        <v>53524.767123287675</v>
      </c>
      <c r="CW42" s="206"/>
      <c r="CX42" s="206"/>
      <c r="CY42" s="206"/>
      <c r="CZ42" s="206"/>
      <c r="DA42" s="206"/>
      <c r="DB42" s="206"/>
      <c r="DC42" s="206"/>
      <c r="DD42" s="206"/>
      <c r="DE42" s="207"/>
    </row>
    <row r="43" spans="1:123" s="2" customFormat="1" ht="23.25" customHeight="1" x14ac:dyDescent="0.2">
      <c r="A43" s="208" t="s">
        <v>642</v>
      </c>
      <c r="B43" s="209"/>
      <c r="C43" s="209"/>
      <c r="D43" s="209"/>
      <c r="E43" s="209"/>
      <c r="F43" s="209"/>
      <c r="G43" s="209"/>
      <c r="H43" s="209"/>
      <c r="I43" s="209"/>
      <c r="J43" s="209"/>
      <c r="K43" s="209"/>
      <c r="L43" s="209"/>
      <c r="M43" s="209"/>
      <c r="N43" s="209"/>
      <c r="O43" s="210"/>
      <c r="P43" s="234" t="s">
        <v>636</v>
      </c>
      <c r="Q43" s="234"/>
      <c r="R43" s="234"/>
      <c r="S43" s="234"/>
      <c r="T43" s="234"/>
      <c r="U43" s="234"/>
      <c r="V43" s="234"/>
      <c r="W43" s="234"/>
      <c r="X43" s="234"/>
      <c r="Y43" s="234"/>
      <c r="Z43" s="234"/>
      <c r="AA43" s="234"/>
      <c r="AB43" s="234"/>
      <c r="AC43" s="234"/>
      <c r="AD43" s="214"/>
      <c r="AE43" s="214"/>
      <c r="AF43" s="214"/>
      <c r="AG43" s="215">
        <v>1</v>
      </c>
      <c r="AH43" s="215"/>
      <c r="AI43" s="215"/>
      <c r="AJ43" s="215"/>
      <c r="AK43" s="217">
        <v>3217</v>
      </c>
      <c r="AL43" s="218"/>
      <c r="AM43" s="218"/>
      <c r="AN43" s="218"/>
      <c r="AO43" s="218"/>
      <c r="AP43" s="219"/>
      <c r="AQ43" s="206">
        <f t="shared" si="2"/>
        <v>38604</v>
      </c>
      <c r="AR43" s="206"/>
      <c r="AS43" s="206"/>
      <c r="AT43" s="206"/>
      <c r="AU43" s="206"/>
      <c r="AV43" s="206"/>
      <c r="AW43" s="206"/>
      <c r="AX43" s="206"/>
      <c r="AY43" s="199"/>
      <c r="AZ43" s="200"/>
      <c r="BA43" s="200"/>
      <c r="BB43" s="200"/>
      <c r="BC43" s="200"/>
      <c r="BD43" s="200"/>
      <c r="BE43" s="200"/>
      <c r="BF43" s="201"/>
      <c r="BG43" s="202"/>
      <c r="BH43" s="202"/>
      <c r="BI43" s="202"/>
      <c r="BJ43" s="202"/>
      <c r="BK43" s="202"/>
      <c r="BL43" s="202"/>
      <c r="BM43" s="202"/>
      <c r="BN43" s="202"/>
      <c r="BO43" s="203">
        <f t="shared" si="0"/>
        <v>5288.2191780821922</v>
      </c>
      <c r="BP43" s="204"/>
      <c r="BQ43" s="204"/>
      <c r="BR43" s="204"/>
      <c r="BS43" s="204"/>
      <c r="BT43" s="204"/>
      <c r="BU43" s="204"/>
      <c r="BV43" s="205"/>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6">
        <f t="shared" si="1"/>
        <v>43892.219178082189</v>
      </c>
      <c r="CW43" s="206"/>
      <c r="CX43" s="206"/>
      <c r="CY43" s="206"/>
      <c r="CZ43" s="206"/>
      <c r="DA43" s="206"/>
      <c r="DB43" s="206"/>
      <c r="DC43" s="206"/>
      <c r="DD43" s="206"/>
      <c r="DE43" s="207"/>
    </row>
    <row r="44" spans="1:123" s="2" customFormat="1" ht="23.25" customHeight="1" x14ac:dyDescent="0.2">
      <c r="A44" s="208" t="s">
        <v>643</v>
      </c>
      <c r="B44" s="209"/>
      <c r="C44" s="209"/>
      <c r="D44" s="209"/>
      <c r="E44" s="209"/>
      <c r="F44" s="209"/>
      <c r="G44" s="209"/>
      <c r="H44" s="209"/>
      <c r="I44" s="209"/>
      <c r="J44" s="209"/>
      <c r="K44" s="209"/>
      <c r="L44" s="209"/>
      <c r="M44" s="209"/>
      <c r="N44" s="209"/>
      <c r="O44" s="210"/>
      <c r="P44" s="234" t="s">
        <v>636</v>
      </c>
      <c r="Q44" s="234"/>
      <c r="R44" s="234"/>
      <c r="S44" s="234"/>
      <c r="T44" s="234"/>
      <c r="U44" s="234"/>
      <c r="V44" s="234"/>
      <c r="W44" s="234"/>
      <c r="X44" s="234"/>
      <c r="Y44" s="234"/>
      <c r="Z44" s="234"/>
      <c r="AA44" s="234"/>
      <c r="AB44" s="234"/>
      <c r="AC44" s="234"/>
      <c r="AD44" s="214"/>
      <c r="AE44" s="214"/>
      <c r="AF44" s="214"/>
      <c r="AG44" s="215">
        <v>1</v>
      </c>
      <c r="AH44" s="215"/>
      <c r="AI44" s="215"/>
      <c r="AJ44" s="215"/>
      <c r="AK44" s="217">
        <v>5482</v>
      </c>
      <c r="AL44" s="218"/>
      <c r="AM44" s="218"/>
      <c r="AN44" s="218"/>
      <c r="AO44" s="218"/>
      <c r="AP44" s="219"/>
      <c r="AQ44" s="206">
        <f t="shared" si="2"/>
        <v>65784</v>
      </c>
      <c r="AR44" s="206"/>
      <c r="AS44" s="206"/>
      <c r="AT44" s="206"/>
      <c r="AU44" s="206"/>
      <c r="AV44" s="206"/>
      <c r="AW44" s="206"/>
      <c r="AX44" s="206"/>
      <c r="AY44" s="199"/>
      <c r="AZ44" s="200"/>
      <c r="BA44" s="200"/>
      <c r="BB44" s="200"/>
      <c r="BC44" s="200"/>
      <c r="BD44" s="200"/>
      <c r="BE44" s="200"/>
      <c r="BF44" s="201"/>
      <c r="BG44" s="202"/>
      <c r="BH44" s="202"/>
      <c r="BI44" s="202"/>
      <c r="BJ44" s="202"/>
      <c r="BK44" s="202"/>
      <c r="BL44" s="202"/>
      <c r="BM44" s="202"/>
      <c r="BN44" s="202"/>
      <c r="BO44" s="203">
        <f t="shared" si="0"/>
        <v>9011.5068493150684</v>
      </c>
      <c r="BP44" s="204"/>
      <c r="BQ44" s="204"/>
      <c r="BR44" s="204"/>
      <c r="BS44" s="204"/>
      <c r="BT44" s="204"/>
      <c r="BU44" s="204"/>
      <c r="BV44" s="205"/>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6">
        <f t="shared" si="1"/>
        <v>74795.506849315076</v>
      </c>
      <c r="CW44" s="206"/>
      <c r="CX44" s="206"/>
      <c r="CY44" s="206"/>
      <c r="CZ44" s="206"/>
      <c r="DA44" s="206"/>
      <c r="DB44" s="206"/>
      <c r="DC44" s="206"/>
      <c r="DD44" s="206"/>
      <c r="DE44" s="207"/>
    </row>
    <row r="45" spans="1:123" s="2" customFormat="1" ht="23.25" customHeight="1" x14ac:dyDescent="0.2">
      <c r="A45" s="208" t="s">
        <v>644</v>
      </c>
      <c r="B45" s="209"/>
      <c r="C45" s="209"/>
      <c r="D45" s="209"/>
      <c r="E45" s="209"/>
      <c r="F45" s="209"/>
      <c r="G45" s="209"/>
      <c r="H45" s="209"/>
      <c r="I45" s="209"/>
      <c r="J45" s="209"/>
      <c r="K45" s="209"/>
      <c r="L45" s="209"/>
      <c r="M45" s="209"/>
      <c r="N45" s="209"/>
      <c r="O45" s="210"/>
      <c r="P45" s="234" t="s">
        <v>636</v>
      </c>
      <c r="Q45" s="234"/>
      <c r="R45" s="234"/>
      <c r="S45" s="234"/>
      <c r="T45" s="234"/>
      <c r="U45" s="234"/>
      <c r="V45" s="234"/>
      <c r="W45" s="234"/>
      <c r="X45" s="234"/>
      <c r="Y45" s="234"/>
      <c r="Z45" s="234"/>
      <c r="AA45" s="234"/>
      <c r="AB45" s="234"/>
      <c r="AC45" s="234"/>
      <c r="AD45" s="214"/>
      <c r="AE45" s="214"/>
      <c r="AF45" s="214"/>
      <c r="AG45" s="215">
        <v>1</v>
      </c>
      <c r="AH45" s="215"/>
      <c r="AI45" s="215"/>
      <c r="AJ45" s="215"/>
      <c r="AK45" s="217">
        <v>5482</v>
      </c>
      <c r="AL45" s="218"/>
      <c r="AM45" s="218"/>
      <c r="AN45" s="218"/>
      <c r="AO45" s="218"/>
      <c r="AP45" s="219"/>
      <c r="AQ45" s="206">
        <f t="shared" si="2"/>
        <v>65784</v>
      </c>
      <c r="AR45" s="206"/>
      <c r="AS45" s="206"/>
      <c r="AT45" s="206"/>
      <c r="AU45" s="206"/>
      <c r="AV45" s="206"/>
      <c r="AW45" s="206"/>
      <c r="AX45" s="206"/>
      <c r="AY45" s="199"/>
      <c r="AZ45" s="200"/>
      <c r="BA45" s="200"/>
      <c r="BB45" s="200"/>
      <c r="BC45" s="200"/>
      <c r="BD45" s="200"/>
      <c r="BE45" s="200"/>
      <c r="BF45" s="201"/>
      <c r="BG45" s="202"/>
      <c r="BH45" s="202"/>
      <c r="BI45" s="202"/>
      <c r="BJ45" s="202"/>
      <c r="BK45" s="202"/>
      <c r="BL45" s="202"/>
      <c r="BM45" s="202"/>
      <c r="BN45" s="202"/>
      <c r="BO45" s="203">
        <f t="shared" si="0"/>
        <v>9011.5068493150684</v>
      </c>
      <c r="BP45" s="204"/>
      <c r="BQ45" s="204"/>
      <c r="BR45" s="204"/>
      <c r="BS45" s="204"/>
      <c r="BT45" s="204"/>
      <c r="BU45" s="204"/>
      <c r="BV45" s="205"/>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6">
        <f t="shared" si="1"/>
        <v>74795.506849315076</v>
      </c>
      <c r="CW45" s="206"/>
      <c r="CX45" s="206"/>
      <c r="CY45" s="206"/>
      <c r="CZ45" s="206"/>
      <c r="DA45" s="206"/>
      <c r="DB45" s="206"/>
      <c r="DC45" s="206"/>
      <c r="DD45" s="206"/>
      <c r="DE45" s="207"/>
    </row>
    <row r="46" spans="1:123" s="2" customFormat="1" ht="23.25" customHeight="1" x14ac:dyDescent="0.2">
      <c r="A46" s="208" t="s">
        <v>645</v>
      </c>
      <c r="B46" s="209"/>
      <c r="C46" s="209"/>
      <c r="D46" s="209"/>
      <c r="E46" s="209"/>
      <c r="F46" s="209"/>
      <c r="G46" s="209"/>
      <c r="H46" s="209"/>
      <c r="I46" s="209"/>
      <c r="J46" s="209"/>
      <c r="K46" s="209"/>
      <c r="L46" s="209"/>
      <c r="M46" s="209"/>
      <c r="N46" s="209"/>
      <c r="O46" s="210"/>
      <c r="P46" s="234" t="s">
        <v>636</v>
      </c>
      <c r="Q46" s="234"/>
      <c r="R46" s="234"/>
      <c r="S46" s="234"/>
      <c r="T46" s="234"/>
      <c r="U46" s="234"/>
      <c r="V46" s="234"/>
      <c r="W46" s="234"/>
      <c r="X46" s="234"/>
      <c r="Y46" s="234"/>
      <c r="Z46" s="234"/>
      <c r="AA46" s="234"/>
      <c r="AB46" s="234"/>
      <c r="AC46" s="234"/>
      <c r="AD46" s="214"/>
      <c r="AE46" s="214"/>
      <c r="AF46" s="214"/>
      <c r="AG46" s="215">
        <v>1</v>
      </c>
      <c r="AH46" s="215"/>
      <c r="AI46" s="215"/>
      <c r="AJ46" s="215"/>
      <c r="AK46" s="217">
        <v>1284</v>
      </c>
      <c r="AL46" s="218"/>
      <c r="AM46" s="218"/>
      <c r="AN46" s="218"/>
      <c r="AO46" s="218"/>
      <c r="AP46" s="219"/>
      <c r="AQ46" s="206">
        <f t="shared" si="2"/>
        <v>15408</v>
      </c>
      <c r="AR46" s="206"/>
      <c r="AS46" s="206"/>
      <c r="AT46" s="206"/>
      <c r="AU46" s="206"/>
      <c r="AV46" s="206"/>
      <c r="AW46" s="206"/>
      <c r="AX46" s="206"/>
      <c r="AY46" s="199"/>
      <c r="AZ46" s="200"/>
      <c r="BA46" s="200"/>
      <c r="BB46" s="200"/>
      <c r="BC46" s="200"/>
      <c r="BD46" s="200"/>
      <c r="BE46" s="200"/>
      <c r="BF46" s="201"/>
      <c r="BG46" s="202"/>
      <c r="BH46" s="202"/>
      <c r="BI46" s="202"/>
      <c r="BJ46" s="202"/>
      <c r="BK46" s="202"/>
      <c r="BL46" s="202"/>
      <c r="BM46" s="202"/>
      <c r="BN46" s="202"/>
      <c r="BO46" s="203">
        <f t="shared" si="0"/>
        <v>2110.6849315068494</v>
      </c>
      <c r="BP46" s="204"/>
      <c r="BQ46" s="204"/>
      <c r="BR46" s="204"/>
      <c r="BS46" s="204"/>
      <c r="BT46" s="204"/>
      <c r="BU46" s="204"/>
      <c r="BV46" s="205"/>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6">
        <f t="shared" si="1"/>
        <v>17518.68493150685</v>
      </c>
      <c r="CW46" s="206"/>
      <c r="CX46" s="206"/>
      <c r="CY46" s="206"/>
      <c r="CZ46" s="206"/>
      <c r="DA46" s="206"/>
      <c r="DB46" s="206"/>
      <c r="DC46" s="206"/>
      <c r="DD46" s="206"/>
      <c r="DE46" s="207"/>
    </row>
    <row r="47" spans="1:123" s="2" customFormat="1" ht="23.25" customHeight="1" x14ac:dyDescent="0.2">
      <c r="A47" s="208" t="s">
        <v>646</v>
      </c>
      <c r="B47" s="209"/>
      <c r="C47" s="209"/>
      <c r="D47" s="209"/>
      <c r="E47" s="209"/>
      <c r="F47" s="209"/>
      <c r="G47" s="209"/>
      <c r="H47" s="209"/>
      <c r="I47" s="209"/>
      <c r="J47" s="209"/>
      <c r="K47" s="209"/>
      <c r="L47" s="209"/>
      <c r="M47" s="209"/>
      <c r="N47" s="209"/>
      <c r="O47" s="210"/>
      <c r="P47" s="234" t="s">
        <v>636</v>
      </c>
      <c r="Q47" s="234"/>
      <c r="R47" s="234"/>
      <c r="S47" s="234"/>
      <c r="T47" s="234"/>
      <c r="U47" s="234"/>
      <c r="V47" s="234"/>
      <c r="W47" s="234"/>
      <c r="X47" s="234"/>
      <c r="Y47" s="234"/>
      <c r="Z47" s="234"/>
      <c r="AA47" s="234"/>
      <c r="AB47" s="234"/>
      <c r="AC47" s="234"/>
      <c r="AD47" s="214"/>
      <c r="AE47" s="214"/>
      <c r="AF47" s="214"/>
      <c r="AG47" s="215">
        <v>1</v>
      </c>
      <c r="AH47" s="215"/>
      <c r="AI47" s="215"/>
      <c r="AJ47" s="215"/>
      <c r="AK47" s="217">
        <v>3146</v>
      </c>
      <c r="AL47" s="218"/>
      <c r="AM47" s="218"/>
      <c r="AN47" s="218"/>
      <c r="AO47" s="218"/>
      <c r="AP47" s="219"/>
      <c r="AQ47" s="206">
        <f t="shared" si="2"/>
        <v>37752</v>
      </c>
      <c r="AR47" s="206"/>
      <c r="AS47" s="206"/>
      <c r="AT47" s="206"/>
      <c r="AU47" s="206"/>
      <c r="AV47" s="206"/>
      <c r="AW47" s="206"/>
      <c r="AX47" s="206"/>
      <c r="AY47" s="199"/>
      <c r="AZ47" s="200"/>
      <c r="BA47" s="200"/>
      <c r="BB47" s="200"/>
      <c r="BC47" s="200"/>
      <c r="BD47" s="200"/>
      <c r="BE47" s="200"/>
      <c r="BF47" s="201"/>
      <c r="BG47" s="202"/>
      <c r="BH47" s="202"/>
      <c r="BI47" s="202"/>
      <c r="BJ47" s="202"/>
      <c r="BK47" s="202"/>
      <c r="BL47" s="202"/>
      <c r="BM47" s="202"/>
      <c r="BN47" s="202"/>
      <c r="BO47" s="203">
        <f t="shared" si="0"/>
        <v>5171.5068493150684</v>
      </c>
      <c r="BP47" s="204"/>
      <c r="BQ47" s="204"/>
      <c r="BR47" s="204"/>
      <c r="BS47" s="204"/>
      <c r="BT47" s="204"/>
      <c r="BU47" s="204"/>
      <c r="BV47" s="205"/>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6">
        <f t="shared" si="1"/>
        <v>42923.506849315068</v>
      </c>
      <c r="CW47" s="206"/>
      <c r="CX47" s="206"/>
      <c r="CY47" s="206"/>
      <c r="CZ47" s="206"/>
      <c r="DA47" s="206"/>
      <c r="DB47" s="206"/>
      <c r="DC47" s="206"/>
      <c r="DD47" s="206"/>
      <c r="DE47" s="207"/>
    </row>
    <row r="48" spans="1:123" s="2" customFormat="1" ht="23.25" customHeight="1" x14ac:dyDescent="0.2">
      <c r="A48" s="208" t="s">
        <v>647</v>
      </c>
      <c r="B48" s="209"/>
      <c r="C48" s="209"/>
      <c r="D48" s="209"/>
      <c r="E48" s="209"/>
      <c r="F48" s="209"/>
      <c r="G48" s="209"/>
      <c r="H48" s="209"/>
      <c r="I48" s="209"/>
      <c r="J48" s="209"/>
      <c r="K48" s="209"/>
      <c r="L48" s="209"/>
      <c r="M48" s="209"/>
      <c r="N48" s="209"/>
      <c r="O48" s="210"/>
      <c r="P48" s="234" t="s">
        <v>636</v>
      </c>
      <c r="Q48" s="234"/>
      <c r="R48" s="234"/>
      <c r="S48" s="234"/>
      <c r="T48" s="234"/>
      <c r="U48" s="234"/>
      <c r="V48" s="234"/>
      <c r="W48" s="234"/>
      <c r="X48" s="234"/>
      <c r="Y48" s="234"/>
      <c r="Z48" s="234"/>
      <c r="AA48" s="234"/>
      <c r="AB48" s="234"/>
      <c r="AC48" s="234"/>
      <c r="AD48" s="214"/>
      <c r="AE48" s="214"/>
      <c r="AF48" s="214"/>
      <c r="AG48" s="215">
        <v>1</v>
      </c>
      <c r="AH48" s="215"/>
      <c r="AI48" s="215"/>
      <c r="AJ48" s="215"/>
      <c r="AK48" s="217">
        <v>1929</v>
      </c>
      <c r="AL48" s="218"/>
      <c r="AM48" s="218"/>
      <c r="AN48" s="218"/>
      <c r="AO48" s="218"/>
      <c r="AP48" s="219"/>
      <c r="AQ48" s="206">
        <f t="shared" si="2"/>
        <v>23148</v>
      </c>
      <c r="AR48" s="206"/>
      <c r="AS48" s="206"/>
      <c r="AT48" s="206"/>
      <c r="AU48" s="206"/>
      <c r="AV48" s="206"/>
      <c r="AW48" s="206"/>
      <c r="AX48" s="206"/>
      <c r="AY48" s="199"/>
      <c r="AZ48" s="200"/>
      <c r="BA48" s="200"/>
      <c r="BB48" s="200"/>
      <c r="BC48" s="200"/>
      <c r="BD48" s="200"/>
      <c r="BE48" s="200"/>
      <c r="BF48" s="201"/>
      <c r="BG48" s="202"/>
      <c r="BH48" s="202"/>
      <c r="BI48" s="202"/>
      <c r="BJ48" s="202"/>
      <c r="BK48" s="202"/>
      <c r="BL48" s="202"/>
      <c r="BM48" s="202"/>
      <c r="BN48" s="202"/>
      <c r="BO48" s="203">
        <f t="shared" si="0"/>
        <v>3170.9589041095887</v>
      </c>
      <c r="BP48" s="204"/>
      <c r="BQ48" s="204"/>
      <c r="BR48" s="204"/>
      <c r="BS48" s="204"/>
      <c r="BT48" s="204"/>
      <c r="BU48" s="204"/>
      <c r="BV48" s="205"/>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6">
        <f t="shared" si="1"/>
        <v>26318.95890410959</v>
      </c>
      <c r="CW48" s="206"/>
      <c r="CX48" s="206"/>
      <c r="CY48" s="206"/>
      <c r="CZ48" s="206"/>
      <c r="DA48" s="206"/>
      <c r="DB48" s="206"/>
      <c r="DC48" s="206"/>
      <c r="DD48" s="206"/>
      <c r="DE48" s="207"/>
      <c r="DR48" s="11"/>
    </row>
    <row r="49" spans="1:109" s="2" customFormat="1" ht="23.25" customHeight="1" x14ac:dyDescent="0.2">
      <c r="A49" s="208" t="s">
        <v>648</v>
      </c>
      <c r="B49" s="209"/>
      <c r="C49" s="209"/>
      <c r="D49" s="209"/>
      <c r="E49" s="209"/>
      <c r="F49" s="209"/>
      <c r="G49" s="209"/>
      <c r="H49" s="209"/>
      <c r="I49" s="209"/>
      <c r="J49" s="209"/>
      <c r="K49" s="209"/>
      <c r="L49" s="209"/>
      <c r="M49" s="209"/>
      <c r="N49" s="209"/>
      <c r="O49" s="210"/>
      <c r="P49" s="234" t="s">
        <v>636</v>
      </c>
      <c r="Q49" s="234"/>
      <c r="R49" s="234"/>
      <c r="S49" s="234"/>
      <c r="T49" s="234"/>
      <c r="U49" s="234"/>
      <c r="V49" s="234"/>
      <c r="W49" s="234"/>
      <c r="X49" s="234"/>
      <c r="Y49" s="234"/>
      <c r="Z49" s="234"/>
      <c r="AA49" s="234"/>
      <c r="AB49" s="234"/>
      <c r="AC49" s="234"/>
      <c r="AD49" s="214"/>
      <c r="AE49" s="214"/>
      <c r="AF49" s="214"/>
      <c r="AG49" s="215">
        <v>1</v>
      </c>
      <c r="AH49" s="215"/>
      <c r="AI49" s="215"/>
      <c r="AJ49" s="215"/>
      <c r="AK49" s="217">
        <v>2879</v>
      </c>
      <c r="AL49" s="218"/>
      <c r="AM49" s="218"/>
      <c r="AN49" s="218"/>
      <c r="AO49" s="218"/>
      <c r="AP49" s="219"/>
      <c r="AQ49" s="206">
        <f t="shared" si="2"/>
        <v>34548</v>
      </c>
      <c r="AR49" s="206"/>
      <c r="AS49" s="206"/>
      <c r="AT49" s="206"/>
      <c r="AU49" s="206"/>
      <c r="AV49" s="206"/>
      <c r="AW49" s="206"/>
      <c r="AX49" s="206"/>
      <c r="AY49" s="199"/>
      <c r="AZ49" s="200"/>
      <c r="BA49" s="200"/>
      <c r="BB49" s="200"/>
      <c r="BC49" s="200"/>
      <c r="BD49" s="200"/>
      <c r="BE49" s="200"/>
      <c r="BF49" s="201"/>
      <c r="BG49" s="202"/>
      <c r="BH49" s="202"/>
      <c r="BI49" s="202"/>
      <c r="BJ49" s="202"/>
      <c r="BK49" s="202"/>
      <c r="BL49" s="202"/>
      <c r="BM49" s="202"/>
      <c r="BN49" s="202"/>
      <c r="BO49" s="203">
        <f t="shared" si="0"/>
        <v>4732.6027397260277</v>
      </c>
      <c r="BP49" s="204"/>
      <c r="BQ49" s="204"/>
      <c r="BR49" s="204"/>
      <c r="BS49" s="204"/>
      <c r="BT49" s="204"/>
      <c r="BU49" s="204"/>
      <c r="BV49" s="205"/>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6">
        <f t="shared" si="1"/>
        <v>39280.602739726026</v>
      </c>
      <c r="CW49" s="206"/>
      <c r="CX49" s="206"/>
      <c r="CY49" s="206"/>
      <c r="CZ49" s="206"/>
      <c r="DA49" s="206"/>
      <c r="DB49" s="206"/>
      <c r="DC49" s="206"/>
      <c r="DD49" s="206"/>
      <c r="DE49" s="207"/>
    </row>
    <row r="50" spans="1:109" s="2" customFormat="1" ht="23.25" customHeight="1" x14ac:dyDescent="0.2">
      <c r="A50" s="208" t="s">
        <v>649</v>
      </c>
      <c r="B50" s="209"/>
      <c r="C50" s="209"/>
      <c r="D50" s="209"/>
      <c r="E50" s="209"/>
      <c r="F50" s="209"/>
      <c r="G50" s="209"/>
      <c r="H50" s="209"/>
      <c r="I50" s="209"/>
      <c r="J50" s="209"/>
      <c r="K50" s="209"/>
      <c r="L50" s="209"/>
      <c r="M50" s="209"/>
      <c r="N50" s="209"/>
      <c r="O50" s="210"/>
      <c r="P50" s="234" t="s">
        <v>650</v>
      </c>
      <c r="Q50" s="234"/>
      <c r="R50" s="234"/>
      <c r="S50" s="234"/>
      <c r="T50" s="234"/>
      <c r="U50" s="234"/>
      <c r="V50" s="234"/>
      <c r="W50" s="234"/>
      <c r="X50" s="234"/>
      <c r="Y50" s="234"/>
      <c r="Z50" s="234"/>
      <c r="AA50" s="234"/>
      <c r="AB50" s="234"/>
      <c r="AC50" s="234"/>
      <c r="AD50" s="214"/>
      <c r="AE50" s="214"/>
      <c r="AF50" s="214"/>
      <c r="AG50" s="215">
        <v>1</v>
      </c>
      <c r="AH50" s="215"/>
      <c r="AI50" s="215"/>
      <c r="AJ50" s="215"/>
      <c r="AK50" s="217">
        <v>9125</v>
      </c>
      <c r="AL50" s="218"/>
      <c r="AM50" s="218"/>
      <c r="AN50" s="218"/>
      <c r="AO50" s="218"/>
      <c r="AP50" s="219"/>
      <c r="AQ50" s="206">
        <f t="shared" si="2"/>
        <v>109500</v>
      </c>
      <c r="AR50" s="206"/>
      <c r="AS50" s="206"/>
      <c r="AT50" s="206"/>
      <c r="AU50" s="206"/>
      <c r="AV50" s="206"/>
      <c r="AW50" s="206"/>
      <c r="AX50" s="206"/>
      <c r="AY50" s="199"/>
      <c r="AZ50" s="200"/>
      <c r="BA50" s="200"/>
      <c r="BB50" s="200"/>
      <c r="BC50" s="200"/>
      <c r="BD50" s="200"/>
      <c r="BE50" s="200"/>
      <c r="BF50" s="201"/>
      <c r="BG50" s="202"/>
      <c r="BH50" s="202"/>
      <c r="BI50" s="202"/>
      <c r="BJ50" s="202"/>
      <c r="BK50" s="202"/>
      <c r="BL50" s="202"/>
      <c r="BM50" s="202"/>
      <c r="BN50" s="202"/>
      <c r="BO50" s="203">
        <f t="shared" si="0"/>
        <v>15000</v>
      </c>
      <c r="BP50" s="204"/>
      <c r="BQ50" s="204"/>
      <c r="BR50" s="204"/>
      <c r="BS50" s="204"/>
      <c r="BT50" s="204"/>
      <c r="BU50" s="204"/>
      <c r="BV50" s="205"/>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202"/>
      <c r="CS50" s="202"/>
      <c r="CT50" s="202"/>
      <c r="CU50" s="202"/>
      <c r="CV50" s="206">
        <f t="shared" si="1"/>
        <v>124500</v>
      </c>
      <c r="CW50" s="206"/>
      <c r="CX50" s="206"/>
      <c r="CY50" s="206"/>
      <c r="CZ50" s="206"/>
      <c r="DA50" s="206"/>
      <c r="DB50" s="206"/>
      <c r="DC50" s="206"/>
      <c r="DD50" s="206"/>
      <c r="DE50" s="207"/>
    </row>
    <row r="51" spans="1:109" s="2" customFormat="1" ht="23.25" customHeight="1" x14ac:dyDescent="0.2">
      <c r="A51" s="208" t="s">
        <v>651</v>
      </c>
      <c r="B51" s="209"/>
      <c r="C51" s="209"/>
      <c r="D51" s="209"/>
      <c r="E51" s="209"/>
      <c r="F51" s="209"/>
      <c r="G51" s="209"/>
      <c r="H51" s="209"/>
      <c r="I51" s="209"/>
      <c r="J51" s="209"/>
      <c r="K51" s="209"/>
      <c r="L51" s="209"/>
      <c r="M51" s="209"/>
      <c r="N51" s="209"/>
      <c r="O51" s="210"/>
      <c r="P51" s="234" t="s">
        <v>650</v>
      </c>
      <c r="Q51" s="234"/>
      <c r="R51" s="234"/>
      <c r="S51" s="234"/>
      <c r="T51" s="234"/>
      <c r="U51" s="234"/>
      <c r="V51" s="234"/>
      <c r="W51" s="234"/>
      <c r="X51" s="234"/>
      <c r="Y51" s="234"/>
      <c r="Z51" s="234"/>
      <c r="AA51" s="234"/>
      <c r="AB51" s="234"/>
      <c r="AC51" s="234"/>
      <c r="AD51" s="214"/>
      <c r="AE51" s="214"/>
      <c r="AF51" s="214"/>
      <c r="AG51" s="215">
        <v>2</v>
      </c>
      <c r="AH51" s="215"/>
      <c r="AI51" s="215"/>
      <c r="AJ51" s="215"/>
      <c r="AK51" s="217">
        <v>6179</v>
      </c>
      <c r="AL51" s="218"/>
      <c r="AM51" s="218"/>
      <c r="AN51" s="218"/>
      <c r="AO51" s="218"/>
      <c r="AP51" s="219"/>
      <c r="AQ51" s="206">
        <f t="shared" si="2"/>
        <v>148296</v>
      </c>
      <c r="AR51" s="206"/>
      <c r="AS51" s="206"/>
      <c r="AT51" s="206"/>
      <c r="AU51" s="206"/>
      <c r="AV51" s="206"/>
      <c r="AW51" s="206"/>
      <c r="AX51" s="206"/>
      <c r="AY51" s="199"/>
      <c r="AZ51" s="200"/>
      <c r="BA51" s="200"/>
      <c r="BB51" s="200"/>
      <c r="BC51" s="200"/>
      <c r="BD51" s="200"/>
      <c r="BE51" s="200"/>
      <c r="BF51" s="201"/>
      <c r="BG51" s="202"/>
      <c r="BH51" s="202"/>
      <c r="BI51" s="202"/>
      <c r="BJ51" s="202"/>
      <c r="BK51" s="202"/>
      <c r="BL51" s="202"/>
      <c r="BM51" s="202"/>
      <c r="BN51" s="202"/>
      <c r="BO51" s="203">
        <f t="shared" si="0"/>
        <v>20314.520547945205</v>
      </c>
      <c r="BP51" s="204"/>
      <c r="BQ51" s="204"/>
      <c r="BR51" s="204"/>
      <c r="BS51" s="204"/>
      <c r="BT51" s="204"/>
      <c r="BU51" s="204"/>
      <c r="BV51" s="205"/>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6">
        <f t="shared" si="1"/>
        <v>168610.5205479452</v>
      </c>
      <c r="CW51" s="206"/>
      <c r="CX51" s="206"/>
      <c r="CY51" s="206"/>
      <c r="CZ51" s="206"/>
      <c r="DA51" s="206"/>
      <c r="DB51" s="206"/>
      <c r="DC51" s="206"/>
      <c r="DD51" s="206"/>
      <c r="DE51" s="207"/>
    </row>
    <row r="52" spans="1:109" s="2" customFormat="1" ht="23.25" customHeight="1" x14ac:dyDescent="0.2">
      <c r="A52" s="208" t="s">
        <v>652</v>
      </c>
      <c r="B52" s="209"/>
      <c r="C52" s="209"/>
      <c r="D52" s="209"/>
      <c r="E52" s="209"/>
      <c r="F52" s="209"/>
      <c r="G52" s="209"/>
      <c r="H52" s="209"/>
      <c r="I52" s="209"/>
      <c r="J52" s="209"/>
      <c r="K52" s="209"/>
      <c r="L52" s="209"/>
      <c r="M52" s="209"/>
      <c r="N52" s="209"/>
      <c r="O52" s="210"/>
      <c r="P52" s="234" t="s">
        <v>650</v>
      </c>
      <c r="Q52" s="234"/>
      <c r="R52" s="234"/>
      <c r="S52" s="234"/>
      <c r="T52" s="234"/>
      <c r="U52" s="234"/>
      <c r="V52" s="234"/>
      <c r="W52" s="234"/>
      <c r="X52" s="234"/>
      <c r="Y52" s="234"/>
      <c r="Z52" s="234"/>
      <c r="AA52" s="234"/>
      <c r="AB52" s="234"/>
      <c r="AC52" s="234"/>
      <c r="AD52" s="214"/>
      <c r="AE52" s="214"/>
      <c r="AF52" s="214"/>
      <c r="AG52" s="215">
        <v>10</v>
      </c>
      <c r="AH52" s="215"/>
      <c r="AI52" s="215"/>
      <c r="AJ52" s="215"/>
      <c r="AK52" s="217">
        <v>9671</v>
      </c>
      <c r="AL52" s="218"/>
      <c r="AM52" s="218"/>
      <c r="AN52" s="218"/>
      <c r="AO52" s="218"/>
      <c r="AP52" s="219"/>
      <c r="AQ52" s="206">
        <f t="shared" si="2"/>
        <v>1160520</v>
      </c>
      <c r="AR52" s="206"/>
      <c r="AS52" s="206"/>
      <c r="AT52" s="206"/>
      <c r="AU52" s="206"/>
      <c r="AV52" s="206"/>
      <c r="AW52" s="206"/>
      <c r="AX52" s="206"/>
      <c r="AY52" s="199"/>
      <c r="AZ52" s="200"/>
      <c r="BA52" s="200"/>
      <c r="BB52" s="200"/>
      <c r="BC52" s="200"/>
      <c r="BD52" s="200"/>
      <c r="BE52" s="200"/>
      <c r="BF52" s="201"/>
      <c r="BG52" s="202"/>
      <c r="BH52" s="202"/>
      <c r="BI52" s="202"/>
      <c r="BJ52" s="202"/>
      <c r="BK52" s="202"/>
      <c r="BL52" s="202"/>
      <c r="BM52" s="202"/>
      <c r="BN52" s="202"/>
      <c r="BO52" s="203">
        <f t="shared" si="0"/>
        <v>158975.34246575343</v>
      </c>
      <c r="BP52" s="204"/>
      <c r="BQ52" s="204"/>
      <c r="BR52" s="204"/>
      <c r="BS52" s="204"/>
      <c r="BT52" s="204"/>
      <c r="BU52" s="204"/>
      <c r="BV52" s="205"/>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6">
        <f t="shared" si="1"/>
        <v>1319495.3424657534</v>
      </c>
      <c r="CW52" s="206"/>
      <c r="CX52" s="206"/>
      <c r="CY52" s="206"/>
      <c r="CZ52" s="206"/>
      <c r="DA52" s="206"/>
      <c r="DB52" s="206"/>
      <c r="DC52" s="206"/>
      <c r="DD52" s="206"/>
      <c r="DE52" s="207"/>
    </row>
    <row r="53" spans="1:109" s="2" customFormat="1" ht="23.25" customHeight="1" x14ac:dyDescent="0.2">
      <c r="A53" s="208" t="s">
        <v>653</v>
      </c>
      <c r="B53" s="209"/>
      <c r="C53" s="209"/>
      <c r="D53" s="209"/>
      <c r="E53" s="209"/>
      <c r="F53" s="209"/>
      <c r="G53" s="209"/>
      <c r="H53" s="209"/>
      <c r="I53" s="209"/>
      <c r="J53" s="209"/>
      <c r="K53" s="209"/>
      <c r="L53" s="209"/>
      <c r="M53" s="209"/>
      <c r="N53" s="209"/>
      <c r="O53" s="210"/>
      <c r="P53" s="234" t="s">
        <v>650</v>
      </c>
      <c r="Q53" s="234"/>
      <c r="R53" s="234"/>
      <c r="S53" s="234"/>
      <c r="T53" s="234"/>
      <c r="U53" s="234"/>
      <c r="V53" s="234"/>
      <c r="W53" s="234"/>
      <c r="X53" s="234"/>
      <c r="Y53" s="234"/>
      <c r="Z53" s="234"/>
      <c r="AA53" s="234"/>
      <c r="AB53" s="234"/>
      <c r="AC53" s="234"/>
      <c r="AD53" s="214"/>
      <c r="AE53" s="214"/>
      <c r="AF53" s="214"/>
      <c r="AG53" s="215">
        <v>1</v>
      </c>
      <c r="AH53" s="215"/>
      <c r="AI53" s="215"/>
      <c r="AJ53" s="215"/>
      <c r="AK53" s="217">
        <v>4835</v>
      </c>
      <c r="AL53" s="218"/>
      <c r="AM53" s="218"/>
      <c r="AN53" s="218"/>
      <c r="AO53" s="218"/>
      <c r="AP53" s="219"/>
      <c r="AQ53" s="206">
        <f t="shared" si="2"/>
        <v>58020</v>
      </c>
      <c r="AR53" s="206"/>
      <c r="AS53" s="206"/>
      <c r="AT53" s="206"/>
      <c r="AU53" s="206"/>
      <c r="AV53" s="206"/>
      <c r="AW53" s="206"/>
      <c r="AX53" s="206"/>
      <c r="AY53" s="199"/>
      <c r="AZ53" s="200"/>
      <c r="BA53" s="200"/>
      <c r="BB53" s="200"/>
      <c r="BC53" s="200"/>
      <c r="BD53" s="200"/>
      <c r="BE53" s="200"/>
      <c r="BF53" s="201"/>
      <c r="BG53" s="202"/>
      <c r="BH53" s="202"/>
      <c r="BI53" s="202"/>
      <c r="BJ53" s="202"/>
      <c r="BK53" s="202"/>
      <c r="BL53" s="202"/>
      <c r="BM53" s="202"/>
      <c r="BN53" s="202"/>
      <c r="BO53" s="203">
        <f t="shared" si="0"/>
        <v>7947.9452054794519</v>
      </c>
      <c r="BP53" s="204"/>
      <c r="BQ53" s="204"/>
      <c r="BR53" s="204"/>
      <c r="BS53" s="204"/>
      <c r="BT53" s="204"/>
      <c r="BU53" s="204"/>
      <c r="BV53" s="205"/>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6">
        <f t="shared" si="1"/>
        <v>65967.945205479453</v>
      </c>
      <c r="CW53" s="206"/>
      <c r="CX53" s="206"/>
      <c r="CY53" s="206"/>
      <c r="CZ53" s="206"/>
      <c r="DA53" s="206"/>
      <c r="DB53" s="206"/>
      <c r="DC53" s="206"/>
      <c r="DD53" s="206"/>
      <c r="DE53" s="207"/>
    </row>
    <row r="54" spans="1:109" s="2" customFormat="1" ht="23.25" customHeight="1" x14ac:dyDescent="0.2">
      <c r="A54" s="208" t="s">
        <v>654</v>
      </c>
      <c r="B54" s="209"/>
      <c r="C54" s="209"/>
      <c r="D54" s="209"/>
      <c r="E54" s="209"/>
      <c r="F54" s="209"/>
      <c r="G54" s="209"/>
      <c r="H54" s="209"/>
      <c r="I54" s="209"/>
      <c r="J54" s="209"/>
      <c r="K54" s="209"/>
      <c r="L54" s="209"/>
      <c r="M54" s="209"/>
      <c r="N54" s="209"/>
      <c r="O54" s="210"/>
      <c r="P54" s="234" t="s">
        <v>650</v>
      </c>
      <c r="Q54" s="234"/>
      <c r="R54" s="234"/>
      <c r="S54" s="234"/>
      <c r="T54" s="234"/>
      <c r="U54" s="234"/>
      <c r="V54" s="234"/>
      <c r="W54" s="234"/>
      <c r="X54" s="234"/>
      <c r="Y54" s="234"/>
      <c r="Z54" s="234"/>
      <c r="AA54" s="234"/>
      <c r="AB54" s="234"/>
      <c r="AC54" s="234"/>
      <c r="AD54" s="214"/>
      <c r="AE54" s="214"/>
      <c r="AF54" s="214"/>
      <c r="AG54" s="215">
        <v>1</v>
      </c>
      <c r="AH54" s="215"/>
      <c r="AI54" s="215"/>
      <c r="AJ54" s="215"/>
      <c r="AK54" s="217">
        <v>4835</v>
      </c>
      <c r="AL54" s="218"/>
      <c r="AM54" s="218"/>
      <c r="AN54" s="218"/>
      <c r="AO54" s="218"/>
      <c r="AP54" s="219"/>
      <c r="AQ54" s="206">
        <f t="shared" si="2"/>
        <v>58020</v>
      </c>
      <c r="AR54" s="206"/>
      <c r="AS54" s="206"/>
      <c r="AT54" s="206"/>
      <c r="AU54" s="206"/>
      <c r="AV54" s="206"/>
      <c r="AW54" s="206"/>
      <c r="AX54" s="206"/>
      <c r="AY54" s="199"/>
      <c r="AZ54" s="200"/>
      <c r="BA54" s="200"/>
      <c r="BB54" s="200"/>
      <c r="BC54" s="200"/>
      <c r="BD54" s="200"/>
      <c r="BE54" s="200"/>
      <c r="BF54" s="201"/>
      <c r="BG54" s="202"/>
      <c r="BH54" s="202"/>
      <c r="BI54" s="202"/>
      <c r="BJ54" s="202"/>
      <c r="BK54" s="202"/>
      <c r="BL54" s="202"/>
      <c r="BM54" s="202"/>
      <c r="BN54" s="202"/>
      <c r="BO54" s="203">
        <f t="shared" si="0"/>
        <v>7947.9452054794519</v>
      </c>
      <c r="BP54" s="204"/>
      <c r="BQ54" s="204"/>
      <c r="BR54" s="204"/>
      <c r="BS54" s="204"/>
      <c r="BT54" s="204"/>
      <c r="BU54" s="204"/>
      <c r="BV54" s="205"/>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6">
        <f t="shared" si="1"/>
        <v>65967.945205479453</v>
      </c>
      <c r="CW54" s="206"/>
      <c r="CX54" s="206"/>
      <c r="CY54" s="206"/>
      <c r="CZ54" s="206"/>
      <c r="DA54" s="206"/>
      <c r="DB54" s="206"/>
      <c r="DC54" s="206"/>
      <c r="DD54" s="206"/>
      <c r="DE54" s="207"/>
    </row>
    <row r="55" spans="1:109" s="2" customFormat="1" ht="23.25" customHeight="1" x14ac:dyDescent="0.2">
      <c r="A55" s="208" t="s">
        <v>711</v>
      </c>
      <c r="B55" s="209"/>
      <c r="C55" s="209"/>
      <c r="D55" s="209"/>
      <c r="E55" s="209"/>
      <c r="F55" s="209"/>
      <c r="G55" s="209"/>
      <c r="H55" s="209"/>
      <c r="I55" s="209"/>
      <c r="J55" s="209"/>
      <c r="K55" s="209"/>
      <c r="L55" s="209"/>
      <c r="M55" s="209"/>
      <c r="N55" s="209"/>
      <c r="O55" s="210"/>
      <c r="P55" s="234" t="s">
        <v>650</v>
      </c>
      <c r="Q55" s="234"/>
      <c r="R55" s="234"/>
      <c r="S55" s="234"/>
      <c r="T55" s="234"/>
      <c r="U55" s="234"/>
      <c r="V55" s="234"/>
      <c r="W55" s="234"/>
      <c r="X55" s="234"/>
      <c r="Y55" s="234"/>
      <c r="Z55" s="234"/>
      <c r="AA55" s="234"/>
      <c r="AB55" s="234"/>
      <c r="AC55" s="234"/>
      <c r="AD55" s="214"/>
      <c r="AE55" s="214"/>
      <c r="AF55" s="214"/>
      <c r="AG55" s="215">
        <v>1</v>
      </c>
      <c r="AH55" s="215"/>
      <c r="AI55" s="215"/>
      <c r="AJ55" s="215"/>
      <c r="AK55" s="217">
        <v>4874</v>
      </c>
      <c r="AL55" s="218"/>
      <c r="AM55" s="218"/>
      <c r="AN55" s="218"/>
      <c r="AO55" s="218"/>
      <c r="AP55" s="219"/>
      <c r="AQ55" s="206">
        <f t="shared" si="2"/>
        <v>58488</v>
      </c>
      <c r="AR55" s="206"/>
      <c r="AS55" s="206"/>
      <c r="AT55" s="206"/>
      <c r="AU55" s="206"/>
      <c r="AV55" s="206"/>
      <c r="AW55" s="206"/>
      <c r="AX55" s="206"/>
      <c r="AY55" s="199"/>
      <c r="AZ55" s="200"/>
      <c r="BA55" s="200"/>
      <c r="BB55" s="200"/>
      <c r="BC55" s="200"/>
      <c r="BD55" s="200"/>
      <c r="BE55" s="200"/>
      <c r="BF55" s="201"/>
      <c r="BG55" s="202"/>
      <c r="BH55" s="202"/>
      <c r="BI55" s="202"/>
      <c r="BJ55" s="202"/>
      <c r="BK55" s="202"/>
      <c r="BL55" s="202"/>
      <c r="BM55" s="202"/>
      <c r="BN55" s="202"/>
      <c r="BO55" s="203">
        <f t="shared" si="0"/>
        <v>8012.0547945205471</v>
      </c>
      <c r="BP55" s="204"/>
      <c r="BQ55" s="204"/>
      <c r="BR55" s="204"/>
      <c r="BS55" s="204"/>
      <c r="BT55" s="204"/>
      <c r="BU55" s="204"/>
      <c r="BV55" s="205"/>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6">
        <f t="shared" si="1"/>
        <v>66500.054794520547</v>
      </c>
      <c r="CW55" s="206"/>
      <c r="CX55" s="206"/>
      <c r="CY55" s="206"/>
      <c r="CZ55" s="206"/>
      <c r="DA55" s="206"/>
      <c r="DB55" s="206"/>
      <c r="DC55" s="206"/>
      <c r="DD55" s="206"/>
      <c r="DE55" s="207"/>
    </row>
    <row r="56" spans="1:109" s="2" customFormat="1" ht="23.25" customHeight="1" x14ac:dyDescent="0.2">
      <c r="A56" s="208" t="s">
        <v>655</v>
      </c>
      <c r="B56" s="209"/>
      <c r="C56" s="209"/>
      <c r="D56" s="209"/>
      <c r="E56" s="209"/>
      <c r="F56" s="209"/>
      <c r="G56" s="209"/>
      <c r="H56" s="209"/>
      <c r="I56" s="209"/>
      <c r="J56" s="209"/>
      <c r="K56" s="209"/>
      <c r="L56" s="209"/>
      <c r="M56" s="209"/>
      <c r="N56" s="209"/>
      <c r="O56" s="210"/>
      <c r="P56" s="234" t="s">
        <v>650</v>
      </c>
      <c r="Q56" s="234"/>
      <c r="R56" s="234"/>
      <c r="S56" s="234"/>
      <c r="T56" s="234"/>
      <c r="U56" s="234"/>
      <c r="V56" s="234"/>
      <c r="W56" s="234"/>
      <c r="X56" s="234"/>
      <c r="Y56" s="234"/>
      <c r="Z56" s="234"/>
      <c r="AA56" s="234"/>
      <c r="AB56" s="234"/>
      <c r="AC56" s="234"/>
      <c r="AD56" s="214"/>
      <c r="AE56" s="214"/>
      <c r="AF56" s="214"/>
      <c r="AG56" s="215">
        <v>2</v>
      </c>
      <c r="AH56" s="215"/>
      <c r="AI56" s="215"/>
      <c r="AJ56" s="215"/>
      <c r="AK56" s="217">
        <v>6465</v>
      </c>
      <c r="AL56" s="218"/>
      <c r="AM56" s="218"/>
      <c r="AN56" s="218"/>
      <c r="AO56" s="218"/>
      <c r="AP56" s="219"/>
      <c r="AQ56" s="206">
        <f t="shared" si="2"/>
        <v>155160</v>
      </c>
      <c r="AR56" s="206"/>
      <c r="AS56" s="206"/>
      <c r="AT56" s="206"/>
      <c r="AU56" s="206"/>
      <c r="AV56" s="206"/>
      <c r="AW56" s="206"/>
      <c r="AX56" s="206"/>
      <c r="AY56" s="199"/>
      <c r="AZ56" s="200"/>
      <c r="BA56" s="200"/>
      <c r="BB56" s="200"/>
      <c r="BC56" s="200"/>
      <c r="BD56" s="200"/>
      <c r="BE56" s="200"/>
      <c r="BF56" s="201"/>
      <c r="BG56" s="202"/>
      <c r="BH56" s="202"/>
      <c r="BI56" s="202"/>
      <c r="BJ56" s="202"/>
      <c r="BK56" s="202"/>
      <c r="BL56" s="202"/>
      <c r="BM56" s="202"/>
      <c r="BN56" s="202"/>
      <c r="BO56" s="203">
        <f t="shared" si="0"/>
        <v>21254.794520547948</v>
      </c>
      <c r="BP56" s="204"/>
      <c r="BQ56" s="204"/>
      <c r="BR56" s="204"/>
      <c r="BS56" s="204"/>
      <c r="BT56" s="204"/>
      <c r="BU56" s="204"/>
      <c r="BV56" s="205"/>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6">
        <f t="shared" si="1"/>
        <v>176414.79452054796</v>
      </c>
      <c r="CW56" s="206"/>
      <c r="CX56" s="206"/>
      <c r="CY56" s="206"/>
      <c r="CZ56" s="206"/>
      <c r="DA56" s="206"/>
      <c r="DB56" s="206"/>
      <c r="DC56" s="206"/>
      <c r="DD56" s="206"/>
      <c r="DE56" s="207"/>
    </row>
    <row r="57" spans="1:109" s="2" customFormat="1" ht="23.25" customHeight="1" x14ac:dyDescent="0.2">
      <c r="A57" s="208" t="s">
        <v>656</v>
      </c>
      <c r="B57" s="209"/>
      <c r="C57" s="209"/>
      <c r="D57" s="209"/>
      <c r="E57" s="209"/>
      <c r="F57" s="209"/>
      <c r="G57" s="209"/>
      <c r="H57" s="209"/>
      <c r="I57" s="209"/>
      <c r="J57" s="209"/>
      <c r="K57" s="209"/>
      <c r="L57" s="209"/>
      <c r="M57" s="209"/>
      <c r="N57" s="209"/>
      <c r="O57" s="210"/>
      <c r="P57" s="234" t="s">
        <v>650</v>
      </c>
      <c r="Q57" s="234"/>
      <c r="R57" s="234"/>
      <c r="S57" s="234"/>
      <c r="T57" s="234"/>
      <c r="U57" s="234"/>
      <c r="V57" s="234"/>
      <c r="W57" s="234"/>
      <c r="X57" s="234"/>
      <c r="Y57" s="234"/>
      <c r="Z57" s="234"/>
      <c r="AA57" s="234"/>
      <c r="AB57" s="234"/>
      <c r="AC57" s="234"/>
      <c r="AD57" s="214"/>
      <c r="AE57" s="214"/>
      <c r="AF57" s="214"/>
      <c r="AG57" s="215">
        <v>4</v>
      </c>
      <c r="AH57" s="215"/>
      <c r="AI57" s="215"/>
      <c r="AJ57" s="215"/>
      <c r="AK57" s="217">
        <v>5915</v>
      </c>
      <c r="AL57" s="218"/>
      <c r="AM57" s="218"/>
      <c r="AN57" s="218"/>
      <c r="AO57" s="218"/>
      <c r="AP57" s="219"/>
      <c r="AQ57" s="206">
        <f t="shared" si="2"/>
        <v>283920</v>
      </c>
      <c r="AR57" s="206"/>
      <c r="AS57" s="206"/>
      <c r="AT57" s="206"/>
      <c r="AU57" s="206"/>
      <c r="AV57" s="206"/>
      <c r="AW57" s="206"/>
      <c r="AX57" s="206"/>
      <c r="AY57" s="199"/>
      <c r="AZ57" s="200"/>
      <c r="BA57" s="200"/>
      <c r="BB57" s="200"/>
      <c r="BC57" s="200"/>
      <c r="BD57" s="200"/>
      <c r="BE57" s="200"/>
      <c r="BF57" s="201"/>
      <c r="BG57" s="202"/>
      <c r="BH57" s="202"/>
      <c r="BI57" s="202"/>
      <c r="BJ57" s="202"/>
      <c r="BK57" s="202"/>
      <c r="BL57" s="202"/>
      <c r="BM57" s="202"/>
      <c r="BN57" s="202"/>
      <c r="BO57" s="203">
        <f t="shared" si="0"/>
        <v>38893.150684931505</v>
      </c>
      <c r="BP57" s="204"/>
      <c r="BQ57" s="204"/>
      <c r="BR57" s="204"/>
      <c r="BS57" s="204"/>
      <c r="BT57" s="204"/>
      <c r="BU57" s="204"/>
      <c r="BV57" s="205"/>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6">
        <f t="shared" si="1"/>
        <v>322813.15068493149</v>
      </c>
      <c r="CW57" s="206"/>
      <c r="CX57" s="206"/>
      <c r="CY57" s="206"/>
      <c r="CZ57" s="206"/>
      <c r="DA57" s="206"/>
      <c r="DB57" s="206"/>
      <c r="DC57" s="206"/>
      <c r="DD57" s="206"/>
      <c r="DE57" s="207"/>
    </row>
    <row r="58" spans="1:109" s="2" customFormat="1" ht="23.25" customHeight="1" x14ac:dyDescent="0.2">
      <c r="A58" s="208" t="s">
        <v>657</v>
      </c>
      <c r="B58" s="209"/>
      <c r="C58" s="209"/>
      <c r="D58" s="209"/>
      <c r="E58" s="209"/>
      <c r="F58" s="209"/>
      <c r="G58" s="209"/>
      <c r="H58" s="209"/>
      <c r="I58" s="209"/>
      <c r="J58" s="209"/>
      <c r="K58" s="209"/>
      <c r="L58" s="209"/>
      <c r="M58" s="209"/>
      <c r="N58" s="209"/>
      <c r="O58" s="210"/>
      <c r="P58" s="234" t="s">
        <v>650</v>
      </c>
      <c r="Q58" s="234"/>
      <c r="R58" s="234"/>
      <c r="S58" s="234"/>
      <c r="T58" s="234"/>
      <c r="U58" s="234"/>
      <c r="V58" s="234"/>
      <c r="W58" s="234"/>
      <c r="X58" s="234"/>
      <c r="Y58" s="234"/>
      <c r="Z58" s="234"/>
      <c r="AA58" s="234"/>
      <c r="AB58" s="234"/>
      <c r="AC58" s="234"/>
      <c r="AD58" s="214"/>
      <c r="AE58" s="214"/>
      <c r="AF58" s="214"/>
      <c r="AG58" s="215">
        <v>1</v>
      </c>
      <c r="AH58" s="215"/>
      <c r="AI58" s="215"/>
      <c r="AJ58" s="215"/>
      <c r="AK58" s="217">
        <v>2359</v>
      </c>
      <c r="AL58" s="218"/>
      <c r="AM58" s="218"/>
      <c r="AN58" s="218"/>
      <c r="AO58" s="218"/>
      <c r="AP58" s="219"/>
      <c r="AQ58" s="206">
        <f t="shared" si="2"/>
        <v>28308</v>
      </c>
      <c r="AR58" s="206"/>
      <c r="AS58" s="206"/>
      <c r="AT58" s="206"/>
      <c r="AU58" s="206"/>
      <c r="AV58" s="206"/>
      <c r="AW58" s="206"/>
      <c r="AX58" s="206"/>
      <c r="AY58" s="199"/>
      <c r="AZ58" s="200"/>
      <c r="BA58" s="200"/>
      <c r="BB58" s="200"/>
      <c r="BC58" s="200"/>
      <c r="BD58" s="200"/>
      <c r="BE58" s="200"/>
      <c r="BF58" s="201"/>
      <c r="BG58" s="202"/>
      <c r="BH58" s="202"/>
      <c r="BI58" s="202"/>
      <c r="BJ58" s="202"/>
      <c r="BK58" s="202"/>
      <c r="BL58" s="202"/>
      <c r="BM58" s="202"/>
      <c r="BN58" s="202"/>
      <c r="BO58" s="203">
        <f t="shared" si="0"/>
        <v>3877.8082191780827</v>
      </c>
      <c r="BP58" s="204"/>
      <c r="BQ58" s="204"/>
      <c r="BR58" s="204"/>
      <c r="BS58" s="204"/>
      <c r="BT58" s="204"/>
      <c r="BU58" s="204"/>
      <c r="BV58" s="205"/>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6">
        <f t="shared" si="1"/>
        <v>32185.808219178081</v>
      </c>
      <c r="CW58" s="206"/>
      <c r="CX58" s="206"/>
      <c r="CY58" s="206"/>
      <c r="CZ58" s="206"/>
      <c r="DA58" s="206"/>
      <c r="DB58" s="206"/>
      <c r="DC58" s="206"/>
      <c r="DD58" s="206"/>
      <c r="DE58" s="207"/>
    </row>
    <row r="59" spans="1:109" s="2" customFormat="1" ht="23.25" customHeight="1" x14ac:dyDescent="0.2">
      <c r="A59" s="208" t="s">
        <v>658</v>
      </c>
      <c r="B59" s="209"/>
      <c r="C59" s="209"/>
      <c r="D59" s="209"/>
      <c r="E59" s="209"/>
      <c r="F59" s="209"/>
      <c r="G59" s="209"/>
      <c r="H59" s="209"/>
      <c r="I59" s="209"/>
      <c r="J59" s="209"/>
      <c r="K59" s="209"/>
      <c r="L59" s="209"/>
      <c r="M59" s="209"/>
      <c r="N59" s="209"/>
      <c r="O59" s="210"/>
      <c r="P59" s="211" t="s">
        <v>650</v>
      </c>
      <c r="Q59" s="212"/>
      <c r="R59" s="212"/>
      <c r="S59" s="212"/>
      <c r="T59" s="212"/>
      <c r="U59" s="212"/>
      <c r="V59" s="212"/>
      <c r="W59" s="212"/>
      <c r="X59" s="212"/>
      <c r="Y59" s="212"/>
      <c r="Z59" s="212"/>
      <c r="AA59" s="212"/>
      <c r="AB59" s="212"/>
      <c r="AC59" s="213"/>
      <c r="AD59" s="214"/>
      <c r="AE59" s="214"/>
      <c r="AF59" s="214"/>
      <c r="AG59" s="215">
        <v>1</v>
      </c>
      <c r="AH59" s="215"/>
      <c r="AI59" s="215"/>
      <c r="AJ59" s="215"/>
      <c r="AK59" s="217">
        <v>2785</v>
      </c>
      <c r="AL59" s="218"/>
      <c r="AM59" s="218"/>
      <c r="AN59" s="218"/>
      <c r="AO59" s="218"/>
      <c r="AP59" s="219"/>
      <c r="AQ59" s="206">
        <f t="shared" si="2"/>
        <v>33420</v>
      </c>
      <c r="AR59" s="206"/>
      <c r="AS59" s="206"/>
      <c r="AT59" s="206"/>
      <c r="AU59" s="206"/>
      <c r="AV59" s="206"/>
      <c r="AW59" s="206"/>
      <c r="AX59" s="206"/>
      <c r="AY59" s="199"/>
      <c r="AZ59" s="200"/>
      <c r="BA59" s="200"/>
      <c r="BB59" s="200"/>
      <c r="BC59" s="200"/>
      <c r="BD59" s="200"/>
      <c r="BE59" s="200"/>
      <c r="BF59" s="201"/>
      <c r="BG59" s="202"/>
      <c r="BH59" s="202"/>
      <c r="BI59" s="202"/>
      <c r="BJ59" s="202"/>
      <c r="BK59" s="202"/>
      <c r="BL59" s="202"/>
      <c r="BM59" s="202"/>
      <c r="BN59" s="202"/>
      <c r="BO59" s="203">
        <f t="shared" si="0"/>
        <v>4578.0821917808216</v>
      </c>
      <c r="BP59" s="204"/>
      <c r="BQ59" s="204"/>
      <c r="BR59" s="204"/>
      <c r="BS59" s="204"/>
      <c r="BT59" s="204"/>
      <c r="BU59" s="204"/>
      <c r="BV59" s="205"/>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6">
        <f t="shared" si="1"/>
        <v>37998.082191780821</v>
      </c>
      <c r="CW59" s="206"/>
      <c r="CX59" s="206"/>
      <c r="CY59" s="206"/>
      <c r="CZ59" s="206"/>
      <c r="DA59" s="206"/>
      <c r="DB59" s="206"/>
      <c r="DC59" s="206"/>
      <c r="DD59" s="206"/>
      <c r="DE59" s="207"/>
    </row>
    <row r="60" spans="1:109" s="2" customFormat="1" ht="23.25" customHeight="1" x14ac:dyDescent="0.2">
      <c r="A60" s="208" t="s">
        <v>659</v>
      </c>
      <c r="B60" s="209"/>
      <c r="C60" s="209"/>
      <c r="D60" s="209"/>
      <c r="E60" s="209"/>
      <c r="F60" s="209"/>
      <c r="G60" s="209"/>
      <c r="H60" s="209"/>
      <c r="I60" s="209"/>
      <c r="J60" s="209"/>
      <c r="K60" s="209"/>
      <c r="L60" s="209"/>
      <c r="M60" s="209"/>
      <c r="N60" s="209"/>
      <c r="O60" s="210"/>
      <c r="P60" s="211" t="s">
        <v>650</v>
      </c>
      <c r="Q60" s="212"/>
      <c r="R60" s="212"/>
      <c r="S60" s="212"/>
      <c r="T60" s="212"/>
      <c r="U60" s="212"/>
      <c r="V60" s="212"/>
      <c r="W60" s="212"/>
      <c r="X60" s="212"/>
      <c r="Y60" s="212"/>
      <c r="Z60" s="212"/>
      <c r="AA60" s="212"/>
      <c r="AB60" s="212"/>
      <c r="AC60" s="213"/>
      <c r="AD60" s="214"/>
      <c r="AE60" s="214"/>
      <c r="AF60" s="214"/>
      <c r="AG60" s="215">
        <v>1</v>
      </c>
      <c r="AH60" s="215"/>
      <c r="AI60" s="215"/>
      <c r="AJ60" s="215"/>
      <c r="AK60" s="217">
        <v>1146</v>
      </c>
      <c r="AL60" s="218"/>
      <c r="AM60" s="218"/>
      <c r="AN60" s="218"/>
      <c r="AO60" s="218"/>
      <c r="AP60" s="219"/>
      <c r="AQ60" s="206">
        <f t="shared" si="2"/>
        <v>13752</v>
      </c>
      <c r="AR60" s="206"/>
      <c r="AS60" s="206"/>
      <c r="AT60" s="206"/>
      <c r="AU60" s="206"/>
      <c r="AV60" s="206"/>
      <c r="AW60" s="206"/>
      <c r="AX60" s="206"/>
      <c r="AY60" s="199"/>
      <c r="AZ60" s="200"/>
      <c r="BA60" s="200"/>
      <c r="BB60" s="200"/>
      <c r="BC60" s="200"/>
      <c r="BD60" s="200"/>
      <c r="BE60" s="200"/>
      <c r="BF60" s="201"/>
      <c r="BG60" s="202"/>
      <c r="BH60" s="202"/>
      <c r="BI60" s="202"/>
      <c r="BJ60" s="202"/>
      <c r="BK60" s="202"/>
      <c r="BL60" s="202"/>
      <c r="BM60" s="202"/>
      <c r="BN60" s="202"/>
      <c r="BO60" s="203">
        <f t="shared" si="0"/>
        <v>1883.8356164383563</v>
      </c>
      <c r="BP60" s="204"/>
      <c r="BQ60" s="204"/>
      <c r="BR60" s="204"/>
      <c r="BS60" s="204"/>
      <c r="BT60" s="204"/>
      <c r="BU60" s="204"/>
      <c r="BV60" s="205"/>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6">
        <f t="shared" si="1"/>
        <v>15635.835616438357</v>
      </c>
      <c r="CW60" s="206"/>
      <c r="CX60" s="206"/>
      <c r="CY60" s="206"/>
      <c r="CZ60" s="206"/>
      <c r="DA60" s="206"/>
      <c r="DB60" s="206"/>
      <c r="DC60" s="206"/>
      <c r="DD60" s="206"/>
      <c r="DE60" s="207"/>
    </row>
    <row r="61" spans="1:109" s="2" customFormat="1" ht="23.25" customHeight="1" x14ac:dyDescent="0.2">
      <c r="A61" s="208" t="s">
        <v>660</v>
      </c>
      <c r="B61" s="209"/>
      <c r="C61" s="209"/>
      <c r="D61" s="209"/>
      <c r="E61" s="209"/>
      <c r="F61" s="209"/>
      <c r="G61" s="209"/>
      <c r="H61" s="209"/>
      <c r="I61" s="209"/>
      <c r="J61" s="209"/>
      <c r="K61" s="209"/>
      <c r="L61" s="209"/>
      <c r="M61" s="209"/>
      <c r="N61" s="209"/>
      <c r="O61" s="210"/>
      <c r="P61" s="234" t="s">
        <v>650</v>
      </c>
      <c r="Q61" s="234"/>
      <c r="R61" s="234"/>
      <c r="S61" s="234"/>
      <c r="T61" s="234"/>
      <c r="U61" s="234"/>
      <c r="V61" s="234"/>
      <c r="W61" s="234"/>
      <c r="X61" s="234"/>
      <c r="Y61" s="234"/>
      <c r="Z61" s="234"/>
      <c r="AA61" s="234"/>
      <c r="AB61" s="234"/>
      <c r="AC61" s="234"/>
      <c r="AD61" s="214"/>
      <c r="AE61" s="214"/>
      <c r="AF61" s="214"/>
      <c r="AG61" s="215">
        <v>1</v>
      </c>
      <c r="AH61" s="215"/>
      <c r="AI61" s="215"/>
      <c r="AJ61" s="215"/>
      <c r="AK61" s="217">
        <v>4000</v>
      </c>
      <c r="AL61" s="218"/>
      <c r="AM61" s="218"/>
      <c r="AN61" s="218"/>
      <c r="AO61" s="218"/>
      <c r="AP61" s="219"/>
      <c r="AQ61" s="206">
        <f t="shared" si="2"/>
        <v>48000</v>
      </c>
      <c r="AR61" s="206"/>
      <c r="AS61" s="206"/>
      <c r="AT61" s="206"/>
      <c r="AU61" s="206"/>
      <c r="AV61" s="206"/>
      <c r="AW61" s="206"/>
      <c r="AX61" s="206"/>
      <c r="AY61" s="199"/>
      <c r="AZ61" s="200"/>
      <c r="BA61" s="200"/>
      <c r="BB61" s="200"/>
      <c r="BC61" s="200"/>
      <c r="BD61" s="200"/>
      <c r="BE61" s="200"/>
      <c r="BF61" s="201"/>
      <c r="BG61" s="202"/>
      <c r="BH61" s="202"/>
      <c r="BI61" s="202"/>
      <c r="BJ61" s="202"/>
      <c r="BK61" s="202"/>
      <c r="BL61" s="202"/>
      <c r="BM61" s="202"/>
      <c r="BN61" s="202"/>
      <c r="BO61" s="203">
        <f t="shared" si="0"/>
        <v>6575.3424657534251</v>
      </c>
      <c r="BP61" s="204"/>
      <c r="BQ61" s="204"/>
      <c r="BR61" s="204"/>
      <c r="BS61" s="204"/>
      <c r="BT61" s="204"/>
      <c r="BU61" s="204"/>
      <c r="BV61" s="205"/>
      <c r="BW61" s="202"/>
      <c r="BX61" s="202"/>
      <c r="BY61" s="202"/>
      <c r="BZ61" s="202"/>
      <c r="CA61" s="202"/>
      <c r="CB61" s="202"/>
      <c r="CC61" s="202"/>
      <c r="CD61" s="202"/>
      <c r="CE61" s="202"/>
      <c r="CF61" s="202"/>
      <c r="CG61" s="202"/>
      <c r="CH61" s="202"/>
      <c r="CI61" s="202"/>
      <c r="CJ61" s="202"/>
      <c r="CK61" s="202"/>
      <c r="CL61" s="202"/>
      <c r="CM61" s="202"/>
      <c r="CN61" s="202"/>
      <c r="CO61" s="202"/>
      <c r="CP61" s="202"/>
      <c r="CQ61" s="202"/>
      <c r="CR61" s="202"/>
      <c r="CS61" s="202"/>
      <c r="CT61" s="202"/>
      <c r="CU61" s="202"/>
      <c r="CV61" s="206">
        <f t="shared" si="1"/>
        <v>54575.342465753427</v>
      </c>
      <c r="CW61" s="206"/>
      <c r="CX61" s="206"/>
      <c r="CY61" s="206"/>
      <c r="CZ61" s="206"/>
      <c r="DA61" s="206"/>
      <c r="DB61" s="206"/>
      <c r="DC61" s="206"/>
      <c r="DD61" s="206"/>
      <c r="DE61" s="207"/>
    </row>
    <row r="62" spans="1:109" s="2" customFormat="1" ht="23.25" customHeight="1" x14ac:dyDescent="0.2">
      <c r="A62" s="208" t="s">
        <v>661</v>
      </c>
      <c r="B62" s="209"/>
      <c r="C62" s="209"/>
      <c r="D62" s="209"/>
      <c r="E62" s="209"/>
      <c r="F62" s="209"/>
      <c r="G62" s="209"/>
      <c r="H62" s="209"/>
      <c r="I62" s="209"/>
      <c r="J62" s="209"/>
      <c r="K62" s="209"/>
      <c r="L62" s="209"/>
      <c r="M62" s="209"/>
      <c r="N62" s="209"/>
      <c r="O62" s="210"/>
      <c r="P62" s="234" t="s">
        <v>650</v>
      </c>
      <c r="Q62" s="234"/>
      <c r="R62" s="234"/>
      <c r="S62" s="234"/>
      <c r="T62" s="234"/>
      <c r="U62" s="234"/>
      <c r="V62" s="234"/>
      <c r="W62" s="234"/>
      <c r="X62" s="234"/>
      <c r="Y62" s="234"/>
      <c r="Z62" s="234"/>
      <c r="AA62" s="234"/>
      <c r="AB62" s="234"/>
      <c r="AC62" s="234"/>
      <c r="AD62" s="214"/>
      <c r="AE62" s="214"/>
      <c r="AF62" s="214"/>
      <c r="AG62" s="215">
        <v>1</v>
      </c>
      <c r="AH62" s="215"/>
      <c r="AI62" s="215"/>
      <c r="AJ62" s="215"/>
      <c r="AK62" s="217">
        <v>4943</v>
      </c>
      <c r="AL62" s="218"/>
      <c r="AM62" s="218"/>
      <c r="AN62" s="218"/>
      <c r="AO62" s="218"/>
      <c r="AP62" s="219"/>
      <c r="AQ62" s="206">
        <f t="shared" si="2"/>
        <v>59316</v>
      </c>
      <c r="AR62" s="206"/>
      <c r="AS62" s="206"/>
      <c r="AT62" s="206"/>
      <c r="AU62" s="206"/>
      <c r="AV62" s="206"/>
      <c r="AW62" s="206"/>
      <c r="AX62" s="206"/>
      <c r="AY62" s="199"/>
      <c r="AZ62" s="200"/>
      <c r="BA62" s="200"/>
      <c r="BB62" s="200"/>
      <c r="BC62" s="200"/>
      <c r="BD62" s="200"/>
      <c r="BE62" s="200"/>
      <c r="BF62" s="201"/>
      <c r="BG62" s="202"/>
      <c r="BH62" s="202"/>
      <c r="BI62" s="202"/>
      <c r="BJ62" s="202"/>
      <c r="BK62" s="202"/>
      <c r="BL62" s="202"/>
      <c r="BM62" s="202"/>
      <c r="BN62" s="202"/>
      <c r="BO62" s="203">
        <f t="shared" si="0"/>
        <v>8125.4794520547948</v>
      </c>
      <c r="BP62" s="204"/>
      <c r="BQ62" s="204"/>
      <c r="BR62" s="204"/>
      <c r="BS62" s="204"/>
      <c r="BT62" s="204"/>
      <c r="BU62" s="204"/>
      <c r="BV62" s="205"/>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6">
        <f t="shared" si="1"/>
        <v>67441.479452054802</v>
      </c>
      <c r="CW62" s="206"/>
      <c r="CX62" s="206"/>
      <c r="CY62" s="206"/>
      <c r="CZ62" s="206"/>
      <c r="DA62" s="206"/>
      <c r="DB62" s="206"/>
      <c r="DC62" s="206"/>
      <c r="DD62" s="206"/>
      <c r="DE62" s="207"/>
    </row>
    <row r="63" spans="1:109" s="2" customFormat="1" ht="23.25" customHeight="1" x14ac:dyDescent="0.2">
      <c r="A63" s="208" t="s">
        <v>662</v>
      </c>
      <c r="B63" s="209"/>
      <c r="C63" s="209"/>
      <c r="D63" s="209"/>
      <c r="E63" s="209"/>
      <c r="F63" s="209"/>
      <c r="G63" s="209"/>
      <c r="H63" s="209"/>
      <c r="I63" s="209"/>
      <c r="J63" s="209"/>
      <c r="K63" s="209"/>
      <c r="L63" s="209"/>
      <c r="M63" s="209"/>
      <c r="N63" s="209"/>
      <c r="O63" s="210"/>
      <c r="P63" s="234" t="s">
        <v>650</v>
      </c>
      <c r="Q63" s="234"/>
      <c r="R63" s="234"/>
      <c r="S63" s="234"/>
      <c r="T63" s="234"/>
      <c r="U63" s="234"/>
      <c r="V63" s="234"/>
      <c r="W63" s="234"/>
      <c r="X63" s="234"/>
      <c r="Y63" s="234"/>
      <c r="Z63" s="234"/>
      <c r="AA63" s="234"/>
      <c r="AB63" s="234"/>
      <c r="AC63" s="234"/>
      <c r="AD63" s="214"/>
      <c r="AE63" s="214"/>
      <c r="AF63" s="214"/>
      <c r="AG63" s="215">
        <v>2</v>
      </c>
      <c r="AH63" s="215"/>
      <c r="AI63" s="215"/>
      <c r="AJ63" s="215"/>
      <c r="AK63" s="217">
        <v>3249</v>
      </c>
      <c r="AL63" s="218"/>
      <c r="AM63" s="218"/>
      <c r="AN63" s="218"/>
      <c r="AO63" s="218"/>
      <c r="AP63" s="219"/>
      <c r="AQ63" s="206">
        <f t="shared" si="2"/>
        <v>77976</v>
      </c>
      <c r="AR63" s="206"/>
      <c r="AS63" s="206"/>
      <c r="AT63" s="206"/>
      <c r="AU63" s="206"/>
      <c r="AV63" s="206"/>
      <c r="AW63" s="206"/>
      <c r="AX63" s="206"/>
      <c r="AY63" s="199"/>
      <c r="AZ63" s="200"/>
      <c r="BA63" s="200"/>
      <c r="BB63" s="200"/>
      <c r="BC63" s="200"/>
      <c r="BD63" s="200"/>
      <c r="BE63" s="200"/>
      <c r="BF63" s="201"/>
      <c r="BG63" s="202"/>
      <c r="BH63" s="202"/>
      <c r="BI63" s="202"/>
      <c r="BJ63" s="202"/>
      <c r="BK63" s="202"/>
      <c r="BL63" s="202"/>
      <c r="BM63" s="202"/>
      <c r="BN63" s="202"/>
      <c r="BO63" s="203">
        <f t="shared" si="0"/>
        <v>10681.643835616438</v>
      </c>
      <c r="BP63" s="204"/>
      <c r="BQ63" s="204"/>
      <c r="BR63" s="204"/>
      <c r="BS63" s="204"/>
      <c r="BT63" s="204"/>
      <c r="BU63" s="204"/>
      <c r="BV63" s="205"/>
      <c r="BW63" s="202"/>
      <c r="BX63" s="202"/>
      <c r="BY63" s="202"/>
      <c r="BZ63" s="202"/>
      <c r="CA63" s="202"/>
      <c r="CB63" s="202"/>
      <c r="CC63" s="202"/>
      <c r="CD63" s="202"/>
      <c r="CE63" s="202"/>
      <c r="CF63" s="202"/>
      <c r="CG63" s="202"/>
      <c r="CH63" s="202"/>
      <c r="CI63" s="202"/>
      <c r="CJ63" s="202"/>
      <c r="CK63" s="202"/>
      <c r="CL63" s="202"/>
      <c r="CM63" s="202"/>
      <c r="CN63" s="202"/>
      <c r="CO63" s="202"/>
      <c r="CP63" s="202"/>
      <c r="CQ63" s="202"/>
      <c r="CR63" s="202"/>
      <c r="CS63" s="202"/>
      <c r="CT63" s="202"/>
      <c r="CU63" s="202"/>
      <c r="CV63" s="206">
        <f t="shared" si="1"/>
        <v>88657.643835616444</v>
      </c>
      <c r="CW63" s="206"/>
      <c r="CX63" s="206"/>
      <c r="CY63" s="206"/>
      <c r="CZ63" s="206"/>
      <c r="DA63" s="206"/>
      <c r="DB63" s="206"/>
      <c r="DC63" s="206"/>
      <c r="DD63" s="206"/>
      <c r="DE63" s="207"/>
    </row>
    <row r="64" spans="1:109" s="2" customFormat="1" ht="23.25" customHeight="1" x14ac:dyDescent="0.2">
      <c r="A64" s="208" t="s">
        <v>663</v>
      </c>
      <c r="B64" s="209"/>
      <c r="C64" s="209"/>
      <c r="D64" s="209"/>
      <c r="E64" s="209"/>
      <c r="F64" s="209"/>
      <c r="G64" s="209"/>
      <c r="H64" s="209"/>
      <c r="I64" s="209"/>
      <c r="J64" s="209"/>
      <c r="K64" s="209"/>
      <c r="L64" s="209"/>
      <c r="M64" s="209"/>
      <c r="N64" s="209"/>
      <c r="O64" s="210"/>
      <c r="P64" s="234" t="s">
        <v>650</v>
      </c>
      <c r="Q64" s="234"/>
      <c r="R64" s="234"/>
      <c r="S64" s="234"/>
      <c r="T64" s="234"/>
      <c r="U64" s="234"/>
      <c r="V64" s="234"/>
      <c r="W64" s="234"/>
      <c r="X64" s="234"/>
      <c r="Y64" s="234"/>
      <c r="Z64" s="234"/>
      <c r="AA64" s="234"/>
      <c r="AB64" s="234"/>
      <c r="AC64" s="234"/>
      <c r="AD64" s="214"/>
      <c r="AE64" s="214"/>
      <c r="AF64" s="214"/>
      <c r="AG64" s="215">
        <v>1</v>
      </c>
      <c r="AH64" s="215"/>
      <c r="AI64" s="215"/>
      <c r="AJ64" s="215"/>
      <c r="AK64" s="217">
        <v>3249</v>
      </c>
      <c r="AL64" s="218"/>
      <c r="AM64" s="218"/>
      <c r="AN64" s="218"/>
      <c r="AO64" s="218"/>
      <c r="AP64" s="219"/>
      <c r="AQ64" s="206">
        <f t="shared" si="2"/>
        <v>38988</v>
      </c>
      <c r="AR64" s="206"/>
      <c r="AS64" s="206"/>
      <c r="AT64" s="206"/>
      <c r="AU64" s="206"/>
      <c r="AV64" s="206"/>
      <c r="AW64" s="206"/>
      <c r="AX64" s="206"/>
      <c r="AY64" s="199"/>
      <c r="AZ64" s="200"/>
      <c r="BA64" s="200"/>
      <c r="BB64" s="200"/>
      <c r="BC64" s="200"/>
      <c r="BD64" s="200"/>
      <c r="BE64" s="200"/>
      <c r="BF64" s="201"/>
      <c r="BG64" s="202"/>
      <c r="BH64" s="202"/>
      <c r="BI64" s="202"/>
      <c r="BJ64" s="202"/>
      <c r="BK64" s="202"/>
      <c r="BL64" s="202"/>
      <c r="BM64" s="202"/>
      <c r="BN64" s="202"/>
      <c r="BO64" s="203">
        <f t="shared" si="0"/>
        <v>5340.821917808219</v>
      </c>
      <c r="BP64" s="204"/>
      <c r="BQ64" s="204"/>
      <c r="BR64" s="204"/>
      <c r="BS64" s="204"/>
      <c r="BT64" s="204"/>
      <c r="BU64" s="204"/>
      <c r="BV64" s="205"/>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6">
        <f t="shared" si="1"/>
        <v>44328.821917808222</v>
      </c>
      <c r="CW64" s="206"/>
      <c r="CX64" s="206"/>
      <c r="CY64" s="206"/>
      <c r="CZ64" s="206"/>
      <c r="DA64" s="206"/>
      <c r="DB64" s="206"/>
      <c r="DC64" s="206"/>
      <c r="DD64" s="206"/>
      <c r="DE64" s="207"/>
    </row>
    <row r="65" spans="1:121" s="2" customFormat="1" ht="23.25" customHeight="1" x14ac:dyDescent="0.2">
      <c r="A65" s="208" t="s">
        <v>664</v>
      </c>
      <c r="B65" s="209"/>
      <c r="C65" s="209"/>
      <c r="D65" s="209"/>
      <c r="E65" s="209"/>
      <c r="F65" s="209"/>
      <c r="G65" s="209"/>
      <c r="H65" s="209"/>
      <c r="I65" s="209"/>
      <c r="J65" s="209"/>
      <c r="K65" s="209"/>
      <c r="L65" s="209"/>
      <c r="M65" s="209"/>
      <c r="N65" s="209"/>
      <c r="O65" s="210"/>
      <c r="P65" s="234" t="s">
        <v>650</v>
      </c>
      <c r="Q65" s="234"/>
      <c r="R65" s="234"/>
      <c r="S65" s="234"/>
      <c r="T65" s="234"/>
      <c r="U65" s="234"/>
      <c r="V65" s="234"/>
      <c r="W65" s="234"/>
      <c r="X65" s="234"/>
      <c r="Y65" s="234"/>
      <c r="Z65" s="234"/>
      <c r="AA65" s="234"/>
      <c r="AB65" s="234"/>
      <c r="AC65" s="234"/>
      <c r="AD65" s="214"/>
      <c r="AE65" s="214"/>
      <c r="AF65" s="214"/>
      <c r="AG65" s="215">
        <v>1</v>
      </c>
      <c r="AH65" s="215"/>
      <c r="AI65" s="215"/>
      <c r="AJ65" s="215"/>
      <c r="AK65" s="217">
        <v>3000</v>
      </c>
      <c r="AL65" s="218"/>
      <c r="AM65" s="218"/>
      <c r="AN65" s="218"/>
      <c r="AO65" s="218"/>
      <c r="AP65" s="219"/>
      <c r="AQ65" s="206">
        <f t="shared" si="2"/>
        <v>36000</v>
      </c>
      <c r="AR65" s="206"/>
      <c r="AS65" s="206"/>
      <c r="AT65" s="206"/>
      <c r="AU65" s="206"/>
      <c r="AV65" s="206"/>
      <c r="AW65" s="206"/>
      <c r="AX65" s="206"/>
      <c r="AY65" s="199"/>
      <c r="AZ65" s="200"/>
      <c r="BA65" s="200"/>
      <c r="BB65" s="200"/>
      <c r="BC65" s="200"/>
      <c r="BD65" s="200"/>
      <c r="BE65" s="200"/>
      <c r="BF65" s="201"/>
      <c r="BG65" s="202"/>
      <c r="BH65" s="202"/>
      <c r="BI65" s="202"/>
      <c r="BJ65" s="202"/>
      <c r="BK65" s="202"/>
      <c r="BL65" s="202"/>
      <c r="BM65" s="202"/>
      <c r="BN65" s="202"/>
      <c r="BO65" s="203">
        <f t="shared" si="0"/>
        <v>4931.5068493150684</v>
      </c>
      <c r="BP65" s="204"/>
      <c r="BQ65" s="204"/>
      <c r="BR65" s="204"/>
      <c r="BS65" s="204"/>
      <c r="BT65" s="204"/>
      <c r="BU65" s="204"/>
      <c r="BV65" s="205"/>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6">
        <f t="shared" si="1"/>
        <v>40931.506849315068</v>
      </c>
      <c r="CW65" s="206"/>
      <c r="CX65" s="206"/>
      <c r="CY65" s="206"/>
      <c r="CZ65" s="206"/>
      <c r="DA65" s="206"/>
      <c r="DB65" s="206"/>
      <c r="DC65" s="206"/>
      <c r="DD65" s="206"/>
      <c r="DE65" s="207"/>
    </row>
    <row r="66" spans="1:121" s="2" customFormat="1" ht="23.25" customHeight="1" x14ac:dyDescent="0.2">
      <c r="A66" s="208" t="s">
        <v>665</v>
      </c>
      <c r="B66" s="209"/>
      <c r="C66" s="209"/>
      <c r="D66" s="209"/>
      <c r="E66" s="209"/>
      <c r="F66" s="209"/>
      <c r="G66" s="209"/>
      <c r="H66" s="209"/>
      <c r="I66" s="209"/>
      <c r="J66" s="209"/>
      <c r="K66" s="209"/>
      <c r="L66" s="209"/>
      <c r="M66" s="209"/>
      <c r="N66" s="209"/>
      <c r="O66" s="210"/>
      <c r="P66" s="234" t="s">
        <v>650</v>
      </c>
      <c r="Q66" s="234"/>
      <c r="R66" s="234"/>
      <c r="S66" s="234"/>
      <c r="T66" s="234"/>
      <c r="U66" s="234"/>
      <c r="V66" s="234"/>
      <c r="W66" s="234"/>
      <c r="X66" s="234"/>
      <c r="Y66" s="234"/>
      <c r="Z66" s="234"/>
      <c r="AA66" s="234"/>
      <c r="AB66" s="234"/>
      <c r="AC66" s="234"/>
      <c r="AD66" s="214"/>
      <c r="AE66" s="214"/>
      <c r="AF66" s="214"/>
      <c r="AG66" s="215">
        <v>1</v>
      </c>
      <c r="AH66" s="215"/>
      <c r="AI66" s="215"/>
      <c r="AJ66" s="215"/>
      <c r="AK66" s="217">
        <v>4836</v>
      </c>
      <c r="AL66" s="218"/>
      <c r="AM66" s="218"/>
      <c r="AN66" s="218"/>
      <c r="AO66" s="218"/>
      <c r="AP66" s="219"/>
      <c r="AQ66" s="206">
        <f t="shared" si="2"/>
        <v>58032</v>
      </c>
      <c r="AR66" s="206"/>
      <c r="AS66" s="206"/>
      <c r="AT66" s="206"/>
      <c r="AU66" s="206"/>
      <c r="AV66" s="206"/>
      <c r="AW66" s="206"/>
      <c r="AX66" s="206"/>
      <c r="AY66" s="199"/>
      <c r="AZ66" s="200"/>
      <c r="BA66" s="200"/>
      <c r="BB66" s="200"/>
      <c r="BC66" s="200"/>
      <c r="BD66" s="200"/>
      <c r="BE66" s="200"/>
      <c r="BF66" s="201"/>
      <c r="BG66" s="202"/>
      <c r="BH66" s="202"/>
      <c r="BI66" s="202"/>
      <c r="BJ66" s="202"/>
      <c r="BK66" s="202"/>
      <c r="BL66" s="202"/>
      <c r="BM66" s="202"/>
      <c r="BN66" s="202"/>
      <c r="BO66" s="203">
        <f t="shared" si="0"/>
        <v>7949.5890410958909</v>
      </c>
      <c r="BP66" s="204"/>
      <c r="BQ66" s="204"/>
      <c r="BR66" s="204"/>
      <c r="BS66" s="204"/>
      <c r="BT66" s="204"/>
      <c r="BU66" s="204"/>
      <c r="BV66" s="205"/>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6">
        <f t="shared" si="1"/>
        <v>65981.589041095896</v>
      </c>
      <c r="CW66" s="206"/>
      <c r="CX66" s="206"/>
      <c r="CY66" s="206"/>
      <c r="CZ66" s="206"/>
      <c r="DA66" s="206"/>
      <c r="DB66" s="206"/>
      <c r="DC66" s="206"/>
      <c r="DD66" s="206"/>
      <c r="DE66" s="207"/>
    </row>
    <row r="67" spans="1:121" s="2" customFormat="1" ht="23.25" customHeight="1" x14ac:dyDescent="0.2">
      <c r="A67" s="208" t="s">
        <v>666</v>
      </c>
      <c r="B67" s="209"/>
      <c r="C67" s="209"/>
      <c r="D67" s="209"/>
      <c r="E67" s="209"/>
      <c r="F67" s="209"/>
      <c r="G67" s="209"/>
      <c r="H67" s="209"/>
      <c r="I67" s="209"/>
      <c r="J67" s="209"/>
      <c r="K67" s="209"/>
      <c r="L67" s="209"/>
      <c r="M67" s="209"/>
      <c r="N67" s="209"/>
      <c r="O67" s="210"/>
      <c r="P67" s="234" t="s">
        <v>650</v>
      </c>
      <c r="Q67" s="234"/>
      <c r="R67" s="234"/>
      <c r="S67" s="234"/>
      <c r="T67" s="234"/>
      <c r="U67" s="234"/>
      <c r="V67" s="234"/>
      <c r="W67" s="234"/>
      <c r="X67" s="234"/>
      <c r="Y67" s="234"/>
      <c r="Z67" s="234"/>
      <c r="AA67" s="234"/>
      <c r="AB67" s="234"/>
      <c r="AC67" s="234"/>
      <c r="AD67" s="214"/>
      <c r="AE67" s="214"/>
      <c r="AF67" s="214"/>
      <c r="AG67" s="215">
        <v>1</v>
      </c>
      <c r="AH67" s="215"/>
      <c r="AI67" s="215"/>
      <c r="AJ67" s="215"/>
      <c r="AK67" s="217">
        <v>4873</v>
      </c>
      <c r="AL67" s="218"/>
      <c r="AM67" s="218"/>
      <c r="AN67" s="218"/>
      <c r="AO67" s="218"/>
      <c r="AP67" s="219"/>
      <c r="AQ67" s="206">
        <f t="shared" si="2"/>
        <v>58476</v>
      </c>
      <c r="AR67" s="206"/>
      <c r="AS67" s="206"/>
      <c r="AT67" s="206"/>
      <c r="AU67" s="206"/>
      <c r="AV67" s="206"/>
      <c r="AW67" s="206"/>
      <c r="AX67" s="206"/>
      <c r="AY67" s="199"/>
      <c r="AZ67" s="200"/>
      <c r="BA67" s="200"/>
      <c r="BB67" s="200"/>
      <c r="BC67" s="200"/>
      <c r="BD67" s="200"/>
      <c r="BE67" s="200"/>
      <c r="BF67" s="201"/>
      <c r="BG67" s="202"/>
      <c r="BH67" s="202"/>
      <c r="BI67" s="202"/>
      <c r="BJ67" s="202"/>
      <c r="BK67" s="202"/>
      <c r="BL67" s="202"/>
      <c r="BM67" s="202"/>
      <c r="BN67" s="202"/>
      <c r="BO67" s="203">
        <f t="shared" si="0"/>
        <v>8010.41095890411</v>
      </c>
      <c r="BP67" s="204"/>
      <c r="BQ67" s="204"/>
      <c r="BR67" s="204"/>
      <c r="BS67" s="204"/>
      <c r="BT67" s="204"/>
      <c r="BU67" s="204"/>
      <c r="BV67" s="205"/>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6">
        <f t="shared" si="1"/>
        <v>66486.410958904104</v>
      </c>
      <c r="CW67" s="206"/>
      <c r="CX67" s="206"/>
      <c r="CY67" s="206"/>
      <c r="CZ67" s="206"/>
      <c r="DA67" s="206"/>
      <c r="DB67" s="206"/>
      <c r="DC67" s="206"/>
      <c r="DD67" s="206"/>
      <c r="DE67" s="207"/>
    </row>
    <row r="68" spans="1:121" s="2" customFormat="1" ht="23.25" customHeight="1" x14ac:dyDescent="0.2">
      <c r="A68" s="232" t="s">
        <v>667</v>
      </c>
      <c r="B68" s="233"/>
      <c r="C68" s="233"/>
      <c r="D68" s="233"/>
      <c r="E68" s="233"/>
      <c r="F68" s="233"/>
      <c r="G68" s="233"/>
      <c r="H68" s="233"/>
      <c r="I68" s="233"/>
      <c r="J68" s="233"/>
      <c r="K68" s="233"/>
      <c r="L68" s="233"/>
      <c r="M68" s="233"/>
      <c r="N68" s="233"/>
      <c r="O68" s="233"/>
      <c r="P68" s="234" t="s">
        <v>14</v>
      </c>
      <c r="Q68" s="234"/>
      <c r="R68" s="234"/>
      <c r="S68" s="234"/>
      <c r="T68" s="234"/>
      <c r="U68" s="234"/>
      <c r="V68" s="234"/>
      <c r="W68" s="234"/>
      <c r="X68" s="234"/>
      <c r="Y68" s="234"/>
      <c r="Z68" s="234"/>
      <c r="AA68" s="234"/>
      <c r="AB68" s="234"/>
      <c r="AC68" s="234"/>
      <c r="AD68" s="214"/>
      <c r="AE68" s="214"/>
      <c r="AF68" s="214"/>
      <c r="AG68" s="215">
        <v>1</v>
      </c>
      <c r="AH68" s="215"/>
      <c r="AI68" s="215"/>
      <c r="AJ68" s="215"/>
      <c r="AK68" s="217">
        <v>9246</v>
      </c>
      <c r="AL68" s="218"/>
      <c r="AM68" s="218"/>
      <c r="AN68" s="218"/>
      <c r="AO68" s="218"/>
      <c r="AP68" s="219"/>
      <c r="AQ68" s="206">
        <f t="shared" si="2"/>
        <v>110952</v>
      </c>
      <c r="AR68" s="206"/>
      <c r="AS68" s="206"/>
      <c r="AT68" s="206"/>
      <c r="AU68" s="206"/>
      <c r="AV68" s="206"/>
      <c r="AW68" s="206"/>
      <c r="AX68" s="206"/>
      <c r="AY68" s="199"/>
      <c r="AZ68" s="200"/>
      <c r="BA68" s="200"/>
      <c r="BB68" s="200"/>
      <c r="BC68" s="200"/>
      <c r="BD68" s="200"/>
      <c r="BE68" s="200"/>
      <c r="BF68" s="201"/>
      <c r="BG68" s="202"/>
      <c r="BH68" s="202"/>
      <c r="BI68" s="202"/>
      <c r="BJ68" s="202"/>
      <c r="BK68" s="202"/>
      <c r="BL68" s="202"/>
      <c r="BM68" s="202"/>
      <c r="BN68" s="202"/>
      <c r="BO68" s="203">
        <f t="shared" si="0"/>
        <v>15198.904109589041</v>
      </c>
      <c r="BP68" s="204"/>
      <c r="BQ68" s="204"/>
      <c r="BR68" s="204"/>
      <c r="BS68" s="204"/>
      <c r="BT68" s="204"/>
      <c r="BU68" s="204"/>
      <c r="BV68" s="205"/>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6">
        <f t="shared" si="1"/>
        <v>126150.90410958904</v>
      </c>
      <c r="CW68" s="206"/>
      <c r="CX68" s="206"/>
      <c r="CY68" s="206"/>
      <c r="CZ68" s="206"/>
      <c r="DA68" s="206"/>
      <c r="DB68" s="206"/>
      <c r="DC68" s="206"/>
      <c r="DD68" s="206"/>
      <c r="DE68" s="207"/>
      <c r="DI68" s="246"/>
      <c r="DJ68" s="247"/>
      <c r="DK68" s="247"/>
      <c r="DL68" s="247"/>
      <c r="DM68" s="247"/>
      <c r="DN68" s="247"/>
      <c r="DO68" s="247"/>
      <c r="DP68" s="247"/>
      <c r="DQ68" s="247"/>
    </row>
    <row r="69" spans="1:121" s="2" customFormat="1" ht="23.25" customHeight="1" x14ac:dyDescent="0.2">
      <c r="A69" s="232" t="s">
        <v>668</v>
      </c>
      <c r="B69" s="233"/>
      <c r="C69" s="233"/>
      <c r="D69" s="233"/>
      <c r="E69" s="233"/>
      <c r="F69" s="233"/>
      <c r="G69" s="233"/>
      <c r="H69" s="233"/>
      <c r="I69" s="233"/>
      <c r="J69" s="233"/>
      <c r="K69" s="233"/>
      <c r="L69" s="233"/>
      <c r="M69" s="233"/>
      <c r="N69" s="233"/>
      <c r="O69" s="233"/>
      <c r="P69" s="234" t="s">
        <v>14</v>
      </c>
      <c r="Q69" s="234"/>
      <c r="R69" s="234"/>
      <c r="S69" s="234"/>
      <c r="T69" s="234"/>
      <c r="U69" s="234"/>
      <c r="V69" s="234"/>
      <c r="W69" s="234"/>
      <c r="X69" s="234"/>
      <c r="Y69" s="234"/>
      <c r="Z69" s="234"/>
      <c r="AA69" s="234"/>
      <c r="AB69" s="234"/>
      <c r="AC69" s="234"/>
      <c r="AD69" s="214"/>
      <c r="AE69" s="214"/>
      <c r="AF69" s="214"/>
      <c r="AG69" s="215">
        <v>1</v>
      </c>
      <c r="AH69" s="215"/>
      <c r="AI69" s="215"/>
      <c r="AJ69" s="215"/>
      <c r="AK69" s="217">
        <v>2006</v>
      </c>
      <c r="AL69" s="218"/>
      <c r="AM69" s="218"/>
      <c r="AN69" s="218"/>
      <c r="AO69" s="218"/>
      <c r="AP69" s="219"/>
      <c r="AQ69" s="206">
        <f t="shared" si="2"/>
        <v>24072</v>
      </c>
      <c r="AR69" s="206"/>
      <c r="AS69" s="206"/>
      <c r="AT69" s="206"/>
      <c r="AU69" s="206"/>
      <c r="AV69" s="206"/>
      <c r="AW69" s="206"/>
      <c r="AX69" s="206"/>
      <c r="AY69" s="199"/>
      <c r="AZ69" s="200"/>
      <c r="BA69" s="200"/>
      <c r="BB69" s="200"/>
      <c r="BC69" s="200"/>
      <c r="BD69" s="200"/>
      <c r="BE69" s="200"/>
      <c r="BF69" s="201"/>
      <c r="BG69" s="202"/>
      <c r="BH69" s="202"/>
      <c r="BI69" s="202"/>
      <c r="BJ69" s="202"/>
      <c r="BK69" s="202"/>
      <c r="BL69" s="202"/>
      <c r="BM69" s="202"/>
      <c r="BN69" s="202"/>
      <c r="BO69" s="203">
        <f t="shared" si="0"/>
        <v>3297.5342465753429</v>
      </c>
      <c r="BP69" s="204"/>
      <c r="BQ69" s="204"/>
      <c r="BR69" s="204"/>
      <c r="BS69" s="204"/>
      <c r="BT69" s="204"/>
      <c r="BU69" s="204"/>
      <c r="BV69" s="205"/>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c r="CU69" s="202"/>
      <c r="CV69" s="206">
        <f t="shared" si="1"/>
        <v>27369.534246575342</v>
      </c>
      <c r="CW69" s="206"/>
      <c r="CX69" s="206"/>
      <c r="CY69" s="206"/>
      <c r="CZ69" s="206"/>
      <c r="DA69" s="206"/>
      <c r="DB69" s="206"/>
      <c r="DC69" s="206"/>
      <c r="DD69" s="206"/>
      <c r="DE69" s="207"/>
    </row>
    <row r="70" spans="1:121" s="2" customFormat="1" ht="23.25" customHeight="1" x14ac:dyDescent="0.2">
      <c r="A70" s="232" t="s">
        <v>669</v>
      </c>
      <c r="B70" s="233"/>
      <c r="C70" s="233"/>
      <c r="D70" s="233"/>
      <c r="E70" s="233"/>
      <c r="F70" s="233"/>
      <c r="G70" s="233"/>
      <c r="H70" s="233"/>
      <c r="I70" s="233"/>
      <c r="J70" s="233"/>
      <c r="K70" s="233"/>
      <c r="L70" s="233"/>
      <c r="M70" s="233"/>
      <c r="N70" s="233"/>
      <c r="O70" s="233"/>
      <c r="P70" s="234" t="s">
        <v>14</v>
      </c>
      <c r="Q70" s="234"/>
      <c r="R70" s="234"/>
      <c r="S70" s="234"/>
      <c r="T70" s="234"/>
      <c r="U70" s="234"/>
      <c r="V70" s="234"/>
      <c r="W70" s="234"/>
      <c r="X70" s="234"/>
      <c r="Y70" s="234"/>
      <c r="Z70" s="234"/>
      <c r="AA70" s="234"/>
      <c r="AB70" s="234"/>
      <c r="AC70" s="234"/>
      <c r="AD70" s="214"/>
      <c r="AE70" s="214"/>
      <c r="AF70" s="214"/>
      <c r="AG70" s="215">
        <v>1</v>
      </c>
      <c r="AH70" s="215"/>
      <c r="AI70" s="215"/>
      <c r="AJ70" s="215"/>
      <c r="AK70" s="217">
        <v>3806</v>
      </c>
      <c r="AL70" s="218"/>
      <c r="AM70" s="218"/>
      <c r="AN70" s="218"/>
      <c r="AO70" s="218"/>
      <c r="AP70" s="219"/>
      <c r="AQ70" s="206">
        <f t="shared" si="2"/>
        <v>45672</v>
      </c>
      <c r="AR70" s="206"/>
      <c r="AS70" s="206"/>
      <c r="AT70" s="206"/>
      <c r="AU70" s="206"/>
      <c r="AV70" s="206"/>
      <c r="AW70" s="206"/>
      <c r="AX70" s="206"/>
      <c r="AY70" s="199"/>
      <c r="AZ70" s="200"/>
      <c r="BA70" s="200"/>
      <c r="BB70" s="200"/>
      <c r="BC70" s="200"/>
      <c r="BD70" s="200"/>
      <c r="BE70" s="200"/>
      <c r="BF70" s="201"/>
      <c r="BG70" s="202"/>
      <c r="BH70" s="202"/>
      <c r="BI70" s="202"/>
      <c r="BJ70" s="202"/>
      <c r="BK70" s="202"/>
      <c r="BL70" s="202"/>
      <c r="BM70" s="202"/>
      <c r="BN70" s="202"/>
      <c r="BO70" s="203">
        <f t="shared" si="0"/>
        <v>6256.4383561643835</v>
      </c>
      <c r="BP70" s="204"/>
      <c r="BQ70" s="204"/>
      <c r="BR70" s="204"/>
      <c r="BS70" s="204"/>
      <c r="BT70" s="204"/>
      <c r="BU70" s="204"/>
      <c r="BV70" s="205"/>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c r="CU70" s="202"/>
      <c r="CV70" s="206">
        <f t="shared" si="1"/>
        <v>51928.438356164384</v>
      </c>
      <c r="CW70" s="206"/>
      <c r="CX70" s="206"/>
      <c r="CY70" s="206"/>
      <c r="CZ70" s="206"/>
      <c r="DA70" s="206"/>
      <c r="DB70" s="206"/>
      <c r="DC70" s="206"/>
      <c r="DD70" s="206"/>
      <c r="DE70" s="207"/>
    </row>
    <row r="71" spans="1:121" s="2" customFormat="1" ht="23.25" customHeight="1" x14ac:dyDescent="0.2">
      <c r="A71" s="232" t="s">
        <v>715</v>
      </c>
      <c r="B71" s="233"/>
      <c r="C71" s="233"/>
      <c r="D71" s="233"/>
      <c r="E71" s="233"/>
      <c r="F71" s="233"/>
      <c r="G71" s="233"/>
      <c r="H71" s="233"/>
      <c r="I71" s="233"/>
      <c r="J71" s="233"/>
      <c r="K71" s="233"/>
      <c r="L71" s="233"/>
      <c r="M71" s="233"/>
      <c r="N71" s="233"/>
      <c r="O71" s="233"/>
      <c r="P71" s="234" t="s">
        <v>14</v>
      </c>
      <c r="Q71" s="234"/>
      <c r="R71" s="234"/>
      <c r="S71" s="234"/>
      <c r="T71" s="234"/>
      <c r="U71" s="234"/>
      <c r="V71" s="234"/>
      <c r="W71" s="234"/>
      <c r="X71" s="234"/>
      <c r="Y71" s="234"/>
      <c r="Z71" s="234"/>
      <c r="AA71" s="234"/>
      <c r="AB71" s="234"/>
      <c r="AC71" s="234"/>
      <c r="AD71" s="214"/>
      <c r="AE71" s="214"/>
      <c r="AF71" s="214"/>
      <c r="AG71" s="215">
        <v>1</v>
      </c>
      <c r="AH71" s="215"/>
      <c r="AI71" s="215"/>
      <c r="AJ71" s="215"/>
      <c r="AK71" s="217">
        <v>3295</v>
      </c>
      <c r="AL71" s="218"/>
      <c r="AM71" s="218"/>
      <c r="AN71" s="218"/>
      <c r="AO71" s="218"/>
      <c r="AP71" s="219"/>
      <c r="AQ71" s="206">
        <f t="shared" ref="AQ71:AQ106" si="3">AG71*AK71*12</f>
        <v>39540</v>
      </c>
      <c r="AR71" s="206"/>
      <c r="AS71" s="206"/>
      <c r="AT71" s="206"/>
      <c r="AU71" s="206"/>
      <c r="AV71" s="206"/>
      <c r="AW71" s="206"/>
      <c r="AX71" s="206"/>
      <c r="AY71" s="199"/>
      <c r="AZ71" s="200"/>
      <c r="BA71" s="200"/>
      <c r="BB71" s="200"/>
      <c r="BC71" s="200"/>
      <c r="BD71" s="200"/>
      <c r="BE71" s="200"/>
      <c r="BF71" s="201"/>
      <c r="BG71" s="202"/>
      <c r="BH71" s="202"/>
      <c r="BI71" s="202"/>
      <c r="BJ71" s="202"/>
      <c r="BK71" s="202"/>
      <c r="BL71" s="202"/>
      <c r="BM71" s="202"/>
      <c r="BN71" s="202"/>
      <c r="BO71" s="203">
        <f t="shared" ref="BO71:BO106" si="4">AQ71/365*50</f>
        <v>5416.4383561643835</v>
      </c>
      <c r="BP71" s="204"/>
      <c r="BQ71" s="204"/>
      <c r="BR71" s="204"/>
      <c r="BS71" s="204"/>
      <c r="BT71" s="204"/>
      <c r="BU71" s="204"/>
      <c r="BV71" s="205"/>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c r="CU71" s="202"/>
      <c r="CV71" s="206">
        <f t="shared" ref="CV71:CV106" si="5">SUM(AQ71:CU71)</f>
        <v>44956.438356164384</v>
      </c>
      <c r="CW71" s="206"/>
      <c r="CX71" s="206"/>
      <c r="CY71" s="206"/>
      <c r="CZ71" s="206"/>
      <c r="DA71" s="206"/>
      <c r="DB71" s="206"/>
      <c r="DC71" s="206"/>
      <c r="DD71" s="206"/>
      <c r="DE71" s="207"/>
    </row>
    <row r="72" spans="1:121" s="2" customFormat="1" ht="23.25" customHeight="1" x14ac:dyDescent="0.2">
      <c r="A72" s="232" t="s">
        <v>628</v>
      </c>
      <c r="B72" s="233"/>
      <c r="C72" s="233"/>
      <c r="D72" s="233"/>
      <c r="E72" s="233"/>
      <c r="F72" s="233"/>
      <c r="G72" s="233"/>
      <c r="H72" s="233"/>
      <c r="I72" s="233"/>
      <c r="J72" s="233"/>
      <c r="K72" s="233"/>
      <c r="L72" s="233"/>
      <c r="M72" s="233"/>
      <c r="N72" s="233"/>
      <c r="O72" s="233"/>
      <c r="P72" s="234" t="s">
        <v>670</v>
      </c>
      <c r="Q72" s="234"/>
      <c r="R72" s="234"/>
      <c r="S72" s="234"/>
      <c r="T72" s="234"/>
      <c r="U72" s="234"/>
      <c r="V72" s="234"/>
      <c r="W72" s="234"/>
      <c r="X72" s="234"/>
      <c r="Y72" s="234"/>
      <c r="Z72" s="234"/>
      <c r="AA72" s="234"/>
      <c r="AB72" s="234"/>
      <c r="AC72" s="234"/>
      <c r="AD72" s="214"/>
      <c r="AE72" s="214"/>
      <c r="AF72" s="214"/>
      <c r="AG72" s="215">
        <v>1</v>
      </c>
      <c r="AH72" s="215"/>
      <c r="AI72" s="215"/>
      <c r="AJ72" s="215"/>
      <c r="AK72" s="217">
        <v>5248</v>
      </c>
      <c r="AL72" s="218"/>
      <c r="AM72" s="218"/>
      <c r="AN72" s="218"/>
      <c r="AO72" s="218"/>
      <c r="AP72" s="219"/>
      <c r="AQ72" s="206">
        <f t="shared" si="3"/>
        <v>62976</v>
      </c>
      <c r="AR72" s="206"/>
      <c r="AS72" s="206"/>
      <c r="AT72" s="206"/>
      <c r="AU72" s="206"/>
      <c r="AV72" s="206"/>
      <c r="AW72" s="206"/>
      <c r="AX72" s="206"/>
      <c r="AY72" s="199"/>
      <c r="AZ72" s="200"/>
      <c r="BA72" s="200"/>
      <c r="BB72" s="200"/>
      <c r="BC72" s="200"/>
      <c r="BD72" s="200"/>
      <c r="BE72" s="200"/>
      <c r="BF72" s="201"/>
      <c r="BG72" s="202"/>
      <c r="BH72" s="202"/>
      <c r="BI72" s="202"/>
      <c r="BJ72" s="202"/>
      <c r="BK72" s="202"/>
      <c r="BL72" s="202"/>
      <c r="BM72" s="202"/>
      <c r="BN72" s="202"/>
      <c r="BO72" s="203">
        <f t="shared" si="4"/>
        <v>8626.8493150684935</v>
      </c>
      <c r="BP72" s="204"/>
      <c r="BQ72" s="204"/>
      <c r="BR72" s="204"/>
      <c r="BS72" s="204"/>
      <c r="BT72" s="204"/>
      <c r="BU72" s="204"/>
      <c r="BV72" s="205"/>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6">
        <f t="shared" si="5"/>
        <v>71602.849315068495</v>
      </c>
      <c r="CW72" s="206"/>
      <c r="CX72" s="206"/>
      <c r="CY72" s="206"/>
      <c r="CZ72" s="206"/>
      <c r="DA72" s="206"/>
      <c r="DB72" s="206"/>
      <c r="DC72" s="206"/>
      <c r="DD72" s="206"/>
      <c r="DE72" s="207"/>
    </row>
    <row r="73" spans="1:121" s="2" customFormat="1" ht="23.25" customHeight="1" x14ac:dyDescent="0.2">
      <c r="A73" s="232" t="s">
        <v>628</v>
      </c>
      <c r="B73" s="233"/>
      <c r="C73" s="233"/>
      <c r="D73" s="233"/>
      <c r="E73" s="233"/>
      <c r="F73" s="233"/>
      <c r="G73" s="233"/>
      <c r="H73" s="233"/>
      <c r="I73" s="233"/>
      <c r="J73" s="233"/>
      <c r="K73" s="233"/>
      <c r="L73" s="233"/>
      <c r="M73" s="233"/>
      <c r="N73" s="233"/>
      <c r="O73" s="233"/>
      <c r="P73" s="234" t="s">
        <v>671</v>
      </c>
      <c r="Q73" s="234"/>
      <c r="R73" s="234"/>
      <c r="S73" s="234"/>
      <c r="T73" s="234"/>
      <c r="U73" s="234"/>
      <c r="V73" s="234"/>
      <c r="W73" s="234"/>
      <c r="X73" s="234"/>
      <c r="Y73" s="234"/>
      <c r="Z73" s="234"/>
      <c r="AA73" s="234"/>
      <c r="AB73" s="234"/>
      <c r="AC73" s="234"/>
      <c r="AD73" s="214"/>
      <c r="AE73" s="214"/>
      <c r="AF73" s="214"/>
      <c r="AG73" s="215">
        <v>1</v>
      </c>
      <c r="AH73" s="215"/>
      <c r="AI73" s="215"/>
      <c r="AJ73" s="215"/>
      <c r="AK73" s="217">
        <v>9246</v>
      </c>
      <c r="AL73" s="218"/>
      <c r="AM73" s="218"/>
      <c r="AN73" s="218"/>
      <c r="AO73" s="218"/>
      <c r="AP73" s="219"/>
      <c r="AQ73" s="206">
        <f t="shared" si="3"/>
        <v>110952</v>
      </c>
      <c r="AR73" s="206"/>
      <c r="AS73" s="206"/>
      <c r="AT73" s="206"/>
      <c r="AU73" s="206"/>
      <c r="AV73" s="206"/>
      <c r="AW73" s="206"/>
      <c r="AX73" s="206"/>
      <c r="AY73" s="199"/>
      <c r="AZ73" s="200"/>
      <c r="BA73" s="200"/>
      <c r="BB73" s="200"/>
      <c r="BC73" s="200"/>
      <c r="BD73" s="200"/>
      <c r="BE73" s="200"/>
      <c r="BF73" s="201"/>
      <c r="BG73" s="202"/>
      <c r="BH73" s="202"/>
      <c r="BI73" s="202"/>
      <c r="BJ73" s="202"/>
      <c r="BK73" s="202"/>
      <c r="BL73" s="202"/>
      <c r="BM73" s="202"/>
      <c r="BN73" s="202"/>
      <c r="BO73" s="203">
        <f t="shared" si="4"/>
        <v>15198.904109589041</v>
      </c>
      <c r="BP73" s="204"/>
      <c r="BQ73" s="204"/>
      <c r="BR73" s="204"/>
      <c r="BS73" s="204"/>
      <c r="BT73" s="204"/>
      <c r="BU73" s="204"/>
      <c r="BV73" s="205"/>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6">
        <f t="shared" si="5"/>
        <v>126150.90410958904</v>
      </c>
      <c r="CW73" s="206"/>
      <c r="CX73" s="206"/>
      <c r="CY73" s="206"/>
      <c r="CZ73" s="206"/>
      <c r="DA73" s="206"/>
      <c r="DB73" s="206"/>
      <c r="DC73" s="206"/>
      <c r="DD73" s="206"/>
      <c r="DE73" s="207"/>
    </row>
    <row r="74" spans="1:121" s="2" customFormat="1" ht="23.25" customHeight="1" x14ac:dyDescent="0.2">
      <c r="A74" s="232" t="s">
        <v>713</v>
      </c>
      <c r="B74" s="233"/>
      <c r="C74" s="233"/>
      <c r="D74" s="233"/>
      <c r="E74" s="233"/>
      <c r="F74" s="233"/>
      <c r="G74" s="233"/>
      <c r="H74" s="233"/>
      <c r="I74" s="233"/>
      <c r="J74" s="233"/>
      <c r="K74" s="233"/>
      <c r="L74" s="233"/>
      <c r="M74" s="233"/>
      <c r="N74" s="233"/>
      <c r="O74" s="233"/>
      <c r="P74" s="234" t="s">
        <v>671</v>
      </c>
      <c r="Q74" s="234"/>
      <c r="R74" s="234"/>
      <c r="S74" s="234"/>
      <c r="T74" s="234"/>
      <c r="U74" s="234"/>
      <c r="V74" s="234"/>
      <c r="W74" s="234"/>
      <c r="X74" s="234"/>
      <c r="Y74" s="234"/>
      <c r="Z74" s="234"/>
      <c r="AA74" s="234"/>
      <c r="AB74" s="234"/>
      <c r="AC74" s="234"/>
      <c r="AD74" s="214"/>
      <c r="AE74" s="214"/>
      <c r="AF74" s="214"/>
      <c r="AG74" s="215">
        <v>1</v>
      </c>
      <c r="AH74" s="215"/>
      <c r="AI74" s="215"/>
      <c r="AJ74" s="215"/>
      <c r="AK74" s="217">
        <v>5242</v>
      </c>
      <c r="AL74" s="218"/>
      <c r="AM74" s="218"/>
      <c r="AN74" s="218"/>
      <c r="AO74" s="218"/>
      <c r="AP74" s="219"/>
      <c r="AQ74" s="206">
        <f t="shared" si="3"/>
        <v>62904</v>
      </c>
      <c r="AR74" s="206"/>
      <c r="AS74" s="206"/>
      <c r="AT74" s="206"/>
      <c r="AU74" s="206"/>
      <c r="AV74" s="206"/>
      <c r="AW74" s="206"/>
      <c r="AX74" s="206"/>
      <c r="AY74" s="199"/>
      <c r="AZ74" s="200"/>
      <c r="BA74" s="200"/>
      <c r="BB74" s="200"/>
      <c r="BC74" s="200"/>
      <c r="BD74" s="200"/>
      <c r="BE74" s="200"/>
      <c r="BF74" s="201"/>
      <c r="BG74" s="202"/>
      <c r="BH74" s="202"/>
      <c r="BI74" s="202"/>
      <c r="BJ74" s="202"/>
      <c r="BK74" s="202"/>
      <c r="BL74" s="202"/>
      <c r="BM74" s="202"/>
      <c r="BN74" s="202"/>
      <c r="BO74" s="203">
        <f t="shared" si="4"/>
        <v>8616.9863013698632</v>
      </c>
      <c r="BP74" s="204"/>
      <c r="BQ74" s="204"/>
      <c r="BR74" s="204"/>
      <c r="BS74" s="204"/>
      <c r="BT74" s="204"/>
      <c r="BU74" s="204"/>
      <c r="BV74" s="205"/>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c r="CS74" s="202"/>
      <c r="CT74" s="202"/>
      <c r="CU74" s="202"/>
      <c r="CV74" s="206">
        <f t="shared" si="5"/>
        <v>71520.986301369863</v>
      </c>
      <c r="CW74" s="206"/>
      <c r="CX74" s="206"/>
      <c r="CY74" s="206"/>
      <c r="CZ74" s="206"/>
      <c r="DA74" s="206"/>
      <c r="DB74" s="206"/>
      <c r="DC74" s="206"/>
      <c r="DD74" s="206"/>
      <c r="DE74" s="207"/>
    </row>
    <row r="75" spans="1:121" s="2" customFormat="1" ht="23.25" customHeight="1" x14ac:dyDescent="0.2">
      <c r="A75" s="232" t="s">
        <v>672</v>
      </c>
      <c r="B75" s="233"/>
      <c r="C75" s="233"/>
      <c r="D75" s="233"/>
      <c r="E75" s="233"/>
      <c r="F75" s="233"/>
      <c r="G75" s="233"/>
      <c r="H75" s="233"/>
      <c r="I75" s="233"/>
      <c r="J75" s="233"/>
      <c r="K75" s="233"/>
      <c r="L75" s="233"/>
      <c r="M75" s="233"/>
      <c r="N75" s="233"/>
      <c r="O75" s="233"/>
      <c r="P75" s="234" t="s">
        <v>671</v>
      </c>
      <c r="Q75" s="234"/>
      <c r="R75" s="234"/>
      <c r="S75" s="234"/>
      <c r="T75" s="234"/>
      <c r="U75" s="234"/>
      <c r="V75" s="234"/>
      <c r="W75" s="234"/>
      <c r="X75" s="234"/>
      <c r="Y75" s="234"/>
      <c r="Z75" s="234"/>
      <c r="AA75" s="234"/>
      <c r="AB75" s="234"/>
      <c r="AC75" s="234"/>
      <c r="AD75" s="214"/>
      <c r="AE75" s="214"/>
      <c r="AF75" s="214"/>
      <c r="AG75" s="215">
        <v>1</v>
      </c>
      <c r="AH75" s="215"/>
      <c r="AI75" s="215"/>
      <c r="AJ75" s="215"/>
      <c r="AK75" s="217">
        <v>3000</v>
      </c>
      <c r="AL75" s="218"/>
      <c r="AM75" s="218"/>
      <c r="AN75" s="218"/>
      <c r="AO75" s="218"/>
      <c r="AP75" s="219"/>
      <c r="AQ75" s="206">
        <f t="shared" si="3"/>
        <v>36000</v>
      </c>
      <c r="AR75" s="206"/>
      <c r="AS75" s="206"/>
      <c r="AT75" s="206"/>
      <c r="AU75" s="206"/>
      <c r="AV75" s="206"/>
      <c r="AW75" s="206"/>
      <c r="AX75" s="206"/>
      <c r="AY75" s="199"/>
      <c r="AZ75" s="200"/>
      <c r="BA75" s="200"/>
      <c r="BB75" s="200"/>
      <c r="BC75" s="200"/>
      <c r="BD75" s="200"/>
      <c r="BE75" s="200"/>
      <c r="BF75" s="201"/>
      <c r="BG75" s="202"/>
      <c r="BH75" s="202"/>
      <c r="BI75" s="202"/>
      <c r="BJ75" s="202"/>
      <c r="BK75" s="202"/>
      <c r="BL75" s="202"/>
      <c r="BM75" s="202"/>
      <c r="BN75" s="202"/>
      <c r="BO75" s="203">
        <f t="shared" si="4"/>
        <v>4931.5068493150684</v>
      </c>
      <c r="BP75" s="204"/>
      <c r="BQ75" s="204"/>
      <c r="BR75" s="204"/>
      <c r="BS75" s="204"/>
      <c r="BT75" s="204"/>
      <c r="BU75" s="204"/>
      <c r="BV75" s="205"/>
      <c r="BW75" s="202"/>
      <c r="BX75" s="202"/>
      <c r="BY75" s="202"/>
      <c r="BZ75" s="202"/>
      <c r="CA75" s="202"/>
      <c r="CB75" s="202"/>
      <c r="CC75" s="202"/>
      <c r="CD75" s="202"/>
      <c r="CE75" s="202"/>
      <c r="CF75" s="202"/>
      <c r="CG75" s="202"/>
      <c r="CH75" s="202"/>
      <c r="CI75" s="202"/>
      <c r="CJ75" s="202"/>
      <c r="CK75" s="202"/>
      <c r="CL75" s="202"/>
      <c r="CM75" s="202"/>
      <c r="CN75" s="202"/>
      <c r="CO75" s="202"/>
      <c r="CP75" s="202"/>
      <c r="CQ75" s="202"/>
      <c r="CR75" s="202"/>
      <c r="CS75" s="202"/>
      <c r="CT75" s="202"/>
      <c r="CU75" s="202"/>
      <c r="CV75" s="206">
        <f t="shared" si="5"/>
        <v>40931.506849315068</v>
      </c>
      <c r="CW75" s="206"/>
      <c r="CX75" s="206"/>
      <c r="CY75" s="206"/>
      <c r="CZ75" s="206"/>
      <c r="DA75" s="206"/>
      <c r="DB75" s="206"/>
      <c r="DC75" s="206"/>
      <c r="DD75" s="206"/>
      <c r="DE75" s="207"/>
    </row>
    <row r="76" spans="1:121" s="2" customFormat="1" ht="23.25" customHeight="1" x14ac:dyDescent="0.2">
      <c r="A76" s="232" t="s">
        <v>673</v>
      </c>
      <c r="B76" s="233"/>
      <c r="C76" s="233"/>
      <c r="D76" s="233"/>
      <c r="E76" s="233"/>
      <c r="F76" s="233"/>
      <c r="G76" s="233"/>
      <c r="H76" s="233"/>
      <c r="I76" s="233"/>
      <c r="J76" s="233"/>
      <c r="K76" s="233"/>
      <c r="L76" s="233"/>
      <c r="M76" s="233"/>
      <c r="N76" s="233"/>
      <c r="O76" s="233"/>
      <c r="P76" s="234" t="s">
        <v>671</v>
      </c>
      <c r="Q76" s="234"/>
      <c r="R76" s="234"/>
      <c r="S76" s="234"/>
      <c r="T76" s="234"/>
      <c r="U76" s="234"/>
      <c r="V76" s="234"/>
      <c r="W76" s="234"/>
      <c r="X76" s="234"/>
      <c r="Y76" s="234"/>
      <c r="Z76" s="234"/>
      <c r="AA76" s="234"/>
      <c r="AB76" s="234"/>
      <c r="AC76" s="234"/>
      <c r="AD76" s="214"/>
      <c r="AE76" s="214"/>
      <c r="AF76" s="214"/>
      <c r="AG76" s="215">
        <v>1</v>
      </c>
      <c r="AH76" s="215"/>
      <c r="AI76" s="215"/>
      <c r="AJ76" s="215"/>
      <c r="AK76" s="217">
        <v>4872</v>
      </c>
      <c r="AL76" s="218"/>
      <c r="AM76" s="218"/>
      <c r="AN76" s="218"/>
      <c r="AO76" s="218"/>
      <c r="AP76" s="219"/>
      <c r="AQ76" s="206">
        <f t="shared" si="3"/>
        <v>58464</v>
      </c>
      <c r="AR76" s="206"/>
      <c r="AS76" s="206"/>
      <c r="AT76" s="206"/>
      <c r="AU76" s="206"/>
      <c r="AV76" s="206"/>
      <c r="AW76" s="206"/>
      <c r="AX76" s="206"/>
      <c r="AY76" s="199"/>
      <c r="AZ76" s="200"/>
      <c r="BA76" s="200"/>
      <c r="BB76" s="200"/>
      <c r="BC76" s="200"/>
      <c r="BD76" s="200"/>
      <c r="BE76" s="200"/>
      <c r="BF76" s="201"/>
      <c r="BG76" s="202"/>
      <c r="BH76" s="202"/>
      <c r="BI76" s="202"/>
      <c r="BJ76" s="202"/>
      <c r="BK76" s="202"/>
      <c r="BL76" s="202"/>
      <c r="BM76" s="202"/>
      <c r="BN76" s="202"/>
      <c r="BO76" s="203">
        <f t="shared" si="4"/>
        <v>8008.7671232876719</v>
      </c>
      <c r="BP76" s="204"/>
      <c r="BQ76" s="204"/>
      <c r="BR76" s="204"/>
      <c r="BS76" s="204"/>
      <c r="BT76" s="204"/>
      <c r="BU76" s="204"/>
      <c r="BV76" s="205"/>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2"/>
      <c r="CT76" s="202"/>
      <c r="CU76" s="202"/>
      <c r="CV76" s="206">
        <f t="shared" si="5"/>
        <v>66472.767123287675</v>
      </c>
      <c r="CW76" s="206"/>
      <c r="CX76" s="206"/>
      <c r="CY76" s="206"/>
      <c r="CZ76" s="206"/>
      <c r="DA76" s="206"/>
      <c r="DB76" s="206"/>
      <c r="DC76" s="206"/>
      <c r="DD76" s="206"/>
      <c r="DE76" s="207"/>
    </row>
    <row r="77" spans="1:121" s="2" customFormat="1" ht="23.25" customHeight="1" x14ac:dyDescent="0.2">
      <c r="A77" s="232" t="s">
        <v>674</v>
      </c>
      <c r="B77" s="233"/>
      <c r="C77" s="233"/>
      <c r="D77" s="233"/>
      <c r="E77" s="233"/>
      <c r="F77" s="233"/>
      <c r="G77" s="233"/>
      <c r="H77" s="233"/>
      <c r="I77" s="233"/>
      <c r="J77" s="233"/>
      <c r="K77" s="233"/>
      <c r="L77" s="233"/>
      <c r="M77" s="233"/>
      <c r="N77" s="233"/>
      <c r="O77" s="233"/>
      <c r="P77" s="234" t="s">
        <v>675</v>
      </c>
      <c r="Q77" s="234"/>
      <c r="R77" s="234"/>
      <c r="S77" s="234"/>
      <c r="T77" s="234"/>
      <c r="U77" s="234"/>
      <c r="V77" s="234"/>
      <c r="W77" s="234"/>
      <c r="X77" s="234"/>
      <c r="Y77" s="234"/>
      <c r="Z77" s="234"/>
      <c r="AA77" s="234"/>
      <c r="AB77" s="234"/>
      <c r="AC77" s="234"/>
      <c r="AD77" s="214"/>
      <c r="AE77" s="214"/>
      <c r="AF77" s="214"/>
      <c r="AG77" s="215">
        <v>1</v>
      </c>
      <c r="AH77" s="215"/>
      <c r="AI77" s="215"/>
      <c r="AJ77" s="215"/>
      <c r="AK77" s="217">
        <v>9246</v>
      </c>
      <c r="AL77" s="218"/>
      <c r="AM77" s="218"/>
      <c r="AN77" s="218"/>
      <c r="AO77" s="218"/>
      <c r="AP77" s="219"/>
      <c r="AQ77" s="206">
        <f t="shared" si="3"/>
        <v>110952</v>
      </c>
      <c r="AR77" s="206"/>
      <c r="AS77" s="206"/>
      <c r="AT77" s="206"/>
      <c r="AU77" s="206"/>
      <c r="AV77" s="206"/>
      <c r="AW77" s="206"/>
      <c r="AX77" s="206"/>
      <c r="AY77" s="199"/>
      <c r="AZ77" s="200"/>
      <c r="BA77" s="200"/>
      <c r="BB77" s="200"/>
      <c r="BC77" s="200"/>
      <c r="BD77" s="200"/>
      <c r="BE77" s="200"/>
      <c r="BF77" s="201"/>
      <c r="BG77" s="202"/>
      <c r="BH77" s="202"/>
      <c r="BI77" s="202"/>
      <c r="BJ77" s="202"/>
      <c r="BK77" s="202"/>
      <c r="BL77" s="202"/>
      <c r="BM77" s="202"/>
      <c r="BN77" s="202"/>
      <c r="BO77" s="203">
        <f t="shared" si="4"/>
        <v>15198.904109589041</v>
      </c>
      <c r="BP77" s="204"/>
      <c r="BQ77" s="204"/>
      <c r="BR77" s="204"/>
      <c r="BS77" s="204"/>
      <c r="BT77" s="204"/>
      <c r="BU77" s="204"/>
      <c r="BV77" s="205"/>
      <c r="BW77" s="202"/>
      <c r="BX77" s="202"/>
      <c r="BY77" s="202"/>
      <c r="BZ77" s="202"/>
      <c r="CA77" s="202"/>
      <c r="CB77" s="202"/>
      <c r="CC77" s="202"/>
      <c r="CD77" s="202"/>
      <c r="CE77" s="202"/>
      <c r="CF77" s="202"/>
      <c r="CG77" s="202"/>
      <c r="CH77" s="202"/>
      <c r="CI77" s="202"/>
      <c r="CJ77" s="202"/>
      <c r="CK77" s="202"/>
      <c r="CL77" s="202"/>
      <c r="CM77" s="202"/>
      <c r="CN77" s="202"/>
      <c r="CO77" s="202"/>
      <c r="CP77" s="202"/>
      <c r="CQ77" s="202"/>
      <c r="CR77" s="202"/>
      <c r="CS77" s="202"/>
      <c r="CT77" s="202"/>
      <c r="CU77" s="202"/>
      <c r="CV77" s="206">
        <f t="shared" si="5"/>
        <v>126150.90410958904</v>
      </c>
      <c r="CW77" s="206"/>
      <c r="CX77" s="206"/>
      <c r="CY77" s="206"/>
      <c r="CZ77" s="206"/>
      <c r="DA77" s="206"/>
      <c r="DB77" s="206"/>
      <c r="DC77" s="206"/>
      <c r="DD77" s="206"/>
      <c r="DE77" s="207"/>
    </row>
    <row r="78" spans="1:121" s="2" customFormat="1" ht="23.25" customHeight="1" x14ac:dyDescent="0.2">
      <c r="A78" s="232" t="s">
        <v>676</v>
      </c>
      <c r="B78" s="233"/>
      <c r="C78" s="233"/>
      <c r="D78" s="233"/>
      <c r="E78" s="233"/>
      <c r="F78" s="233"/>
      <c r="G78" s="233"/>
      <c r="H78" s="233"/>
      <c r="I78" s="233"/>
      <c r="J78" s="233"/>
      <c r="K78" s="233"/>
      <c r="L78" s="233"/>
      <c r="M78" s="233"/>
      <c r="N78" s="233"/>
      <c r="O78" s="233"/>
      <c r="P78" s="234" t="s">
        <v>675</v>
      </c>
      <c r="Q78" s="234"/>
      <c r="R78" s="234"/>
      <c r="S78" s="234"/>
      <c r="T78" s="234"/>
      <c r="U78" s="234"/>
      <c r="V78" s="234"/>
      <c r="W78" s="234"/>
      <c r="X78" s="234"/>
      <c r="Y78" s="234"/>
      <c r="Z78" s="234"/>
      <c r="AA78" s="234"/>
      <c r="AB78" s="234"/>
      <c r="AC78" s="234"/>
      <c r="AD78" s="214"/>
      <c r="AE78" s="214"/>
      <c r="AF78" s="214"/>
      <c r="AG78" s="215">
        <v>1</v>
      </c>
      <c r="AH78" s="215"/>
      <c r="AI78" s="215"/>
      <c r="AJ78" s="215"/>
      <c r="AK78" s="217">
        <v>7600</v>
      </c>
      <c r="AL78" s="218"/>
      <c r="AM78" s="218"/>
      <c r="AN78" s="218"/>
      <c r="AO78" s="218"/>
      <c r="AP78" s="219"/>
      <c r="AQ78" s="206">
        <f t="shared" si="3"/>
        <v>91200</v>
      </c>
      <c r="AR78" s="206"/>
      <c r="AS78" s="206"/>
      <c r="AT78" s="206"/>
      <c r="AU78" s="206"/>
      <c r="AV78" s="206"/>
      <c r="AW78" s="206"/>
      <c r="AX78" s="206"/>
      <c r="AY78" s="199"/>
      <c r="AZ78" s="200"/>
      <c r="BA78" s="200"/>
      <c r="BB78" s="200"/>
      <c r="BC78" s="200"/>
      <c r="BD78" s="200"/>
      <c r="BE78" s="200"/>
      <c r="BF78" s="201"/>
      <c r="BG78" s="202"/>
      <c r="BH78" s="202"/>
      <c r="BI78" s="202"/>
      <c r="BJ78" s="202"/>
      <c r="BK78" s="202"/>
      <c r="BL78" s="202"/>
      <c r="BM78" s="202"/>
      <c r="BN78" s="202"/>
      <c r="BO78" s="203">
        <f t="shared" si="4"/>
        <v>12493.150684931506</v>
      </c>
      <c r="BP78" s="204"/>
      <c r="BQ78" s="204"/>
      <c r="BR78" s="204"/>
      <c r="BS78" s="204"/>
      <c r="BT78" s="204"/>
      <c r="BU78" s="204"/>
      <c r="BV78" s="205"/>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202"/>
      <c r="CS78" s="202"/>
      <c r="CT78" s="202"/>
      <c r="CU78" s="202"/>
      <c r="CV78" s="206">
        <f t="shared" si="5"/>
        <v>103693.1506849315</v>
      </c>
      <c r="CW78" s="206"/>
      <c r="CX78" s="206"/>
      <c r="CY78" s="206"/>
      <c r="CZ78" s="206"/>
      <c r="DA78" s="206"/>
      <c r="DB78" s="206"/>
      <c r="DC78" s="206"/>
      <c r="DD78" s="206"/>
      <c r="DE78" s="207"/>
    </row>
    <row r="79" spans="1:121" s="2" customFormat="1" ht="23.25" customHeight="1" x14ac:dyDescent="0.2">
      <c r="A79" s="208" t="s">
        <v>628</v>
      </c>
      <c r="B79" s="209"/>
      <c r="C79" s="209"/>
      <c r="D79" s="209"/>
      <c r="E79" s="209"/>
      <c r="F79" s="209"/>
      <c r="G79" s="209"/>
      <c r="H79" s="209"/>
      <c r="I79" s="209"/>
      <c r="J79" s="209"/>
      <c r="K79" s="209"/>
      <c r="L79" s="209"/>
      <c r="M79" s="209"/>
      <c r="N79" s="209"/>
      <c r="O79" s="210"/>
      <c r="P79" s="234" t="s">
        <v>677</v>
      </c>
      <c r="Q79" s="234"/>
      <c r="R79" s="234"/>
      <c r="S79" s="234"/>
      <c r="T79" s="234"/>
      <c r="U79" s="234"/>
      <c r="V79" s="234"/>
      <c r="W79" s="234"/>
      <c r="X79" s="234"/>
      <c r="Y79" s="234"/>
      <c r="Z79" s="234"/>
      <c r="AA79" s="234"/>
      <c r="AB79" s="234"/>
      <c r="AC79" s="234"/>
      <c r="AD79" s="214"/>
      <c r="AE79" s="214"/>
      <c r="AF79" s="214"/>
      <c r="AG79" s="215">
        <v>1</v>
      </c>
      <c r="AH79" s="215"/>
      <c r="AI79" s="215"/>
      <c r="AJ79" s="215"/>
      <c r="AK79" s="217">
        <v>9246</v>
      </c>
      <c r="AL79" s="218"/>
      <c r="AM79" s="218"/>
      <c r="AN79" s="218"/>
      <c r="AO79" s="218"/>
      <c r="AP79" s="219"/>
      <c r="AQ79" s="206">
        <f t="shared" si="3"/>
        <v>110952</v>
      </c>
      <c r="AR79" s="206"/>
      <c r="AS79" s="206"/>
      <c r="AT79" s="206"/>
      <c r="AU79" s="206"/>
      <c r="AV79" s="206"/>
      <c r="AW79" s="206"/>
      <c r="AX79" s="206"/>
      <c r="AY79" s="199"/>
      <c r="AZ79" s="200"/>
      <c r="BA79" s="200"/>
      <c r="BB79" s="200"/>
      <c r="BC79" s="200"/>
      <c r="BD79" s="200"/>
      <c r="BE79" s="200"/>
      <c r="BF79" s="201"/>
      <c r="BG79" s="202"/>
      <c r="BH79" s="202"/>
      <c r="BI79" s="202"/>
      <c r="BJ79" s="202"/>
      <c r="BK79" s="202"/>
      <c r="BL79" s="202"/>
      <c r="BM79" s="202"/>
      <c r="BN79" s="202"/>
      <c r="BO79" s="203">
        <f t="shared" si="4"/>
        <v>15198.904109589041</v>
      </c>
      <c r="BP79" s="204"/>
      <c r="BQ79" s="204"/>
      <c r="BR79" s="204"/>
      <c r="BS79" s="204"/>
      <c r="BT79" s="204"/>
      <c r="BU79" s="204"/>
      <c r="BV79" s="205"/>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202"/>
      <c r="CS79" s="202"/>
      <c r="CT79" s="202"/>
      <c r="CU79" s="202"/>
      <c r="CV79" s="206">
        <f t="shared" si="5"/>
        <v>126150.90410958904</v>
      </c>
      <c r="CW79" s="206"/>
      <c r="CX79" s="206"/>
      <c r="CY79" s="206"/>
      <c r="CZ79" s="206"/>
      <c r="DA79" s="206"/>
      <c r="DB79" s="206"/>
      <c r="DC79" s="206"/>
      <c r="DD79" s="206"/>
      <c r="DE79" s="207"/>
    </row>
    <row r="80" spans="1:121" s="2" customFormat="1" ht="23.25" customHeight="1" x14ac:dyDescent="0.2">
      <c r="A80" s="208" t="s">
        <v>678</v>
      </c>
      <c r="B80" s="209"/>
      <c r="C80" s="209"/>
      <c r="D80" s="209"/>
      <c r="E80" s="209"/>
      <c r="F80" s="209"/>
      <c r="G80" s="209"/>
      <c r="H80" s="209"/>
      <c r="I80" s="209"/>
      <c r="J80" s="209"/>
      <c r="K80" s="209"/>
      <c r="L80" s="209"/>
      <c r="M80" s="209"/>
      <c r="N80" s="209"/>
      <c r="O80" s="210"/>
      <c r="P80" s="234" t="s">
        <v>679</v>
      </c>
      <c r="Q80" s="234"/>
      <c r="R80" s="234"/>
      <c r="S80" s="234"/>
      <c r="T80" s="234"/>
      <c r="U80" s="234"/>
      <c r="V80" s="234"/>
      <c r="W80" s="234"/>
      <c r="X80" s="234"/>
      <c r="Y80" s="234"/>
      <c r="Z80" s="234"/>
      <c r="AA80" s="234"/>
      <c r="AB80" s="234"/>
      <c r="AC80" s="234"/>
      <c r="AD80" s="214"/>
      <c r="AE80" s="214"/>
      <c r="AF80" s="214"/>
      <c r="AG80" s="215">
        <v>1</v>
      </c>
      <c r="AH80" s="215"/>
      <c r="AI80" s="215"/>
      <c r="AJ80" s="215"/>
      <c r="AK80" s="217">
        <v>5483</v>
      </c>
      <c r="AL80" s="218"/>
      <c r="AM80" s="218"/>
      <c r="AN80" s="218"/>
      <c r="AO80" s="218"/>
      <c r="AP80" s="219"/>
      <c r="AQ80" s="206">
        <f t="shared" si="3"/>
        <v>65796</v>
      </c>
      <c r="AR80" s="206"/>
      <c r="AS80" s="206"/>
      <c r="AT80" s="206"/>
      <c r="AU80" s="206"/>
      <c r="AV80" s="206"/>
      <c r="AW80" s="206"/>
      <c r="AX80" s="206"/>
      <c r="AY80" s="199"/>
      <c r="AZ80" s="200"/>
      <c r="BA80" s="200"/>
      <c r="BB80" s="200"/>
      <c r="BC80" s="200"/>
      <c r="BD80" s="200"/>
      <c r="BE80" s="200"/>
      <c r="BF80" s="201"/>
      <c r="BG80" s="202"/>
      <c r="BH80" s="202"/>
      <c r="BI80" s="202"/>
      <c r="BJ80" s="202"/>
      <c r="BK80" s="202"/>
      <c r="BL80" s="202"/>
      <c r="BM80" s="202"/>
      <c r="BN80" s="202"/>
      <c r="BO80" s="203">
        <f t="shared" si="4"/>
        <v>9013.1506849315065</v>
      </c>
      <c r="BP80" s="204"/>
      <c r="BQ80" s="204"/>
      <c r="BR80" s="204"/>
      <c r="BS80" s="204"/>
      <c r="BT80" s="204"/>
      <c r="BU80" s="204"/>
      <c r="BV80" s="205"/>
      <c r="BW80" s="202"/>
      <c r="BX80" s="202"/>
      <c r="BY80" s="202"/>
      <c r="BZ80" s="202"/>
      <c r="CA80" s="202"/>
      <c r="CB80" s="202"/>
      <c r="CC80" s="202"/>
      <c r="CD80" s="202"/>
      <c r="CE80" s="202"/>
      <c r="CF80" s="202"/>
      <c r="CG80" s="202"/>
      <c r="CH80" s="202"/>
      <c r="CI80" s="202"/>
      <c r="CJ80" s="202"/>
      <c r="CK80" s="202"/>
      <c r="CL80" s="202"/>
      <c r="CM80" s="202"/>
      <c r="CN80" s="202"/>
      <c r="CO80" s="202"/>
      <c r="CP80" s="202"/>
      <c r="CQ80" s="202"/>
      <c r="CR80" s="202"/>
      <c r="CS80" s="202"/>
      <c r="CT80" s="202"/>
      <c r="CU80" s="202"/>
      <c r="CV80" s="206">
        <f t="shared" si="5"/>
        <v>74809.150684931505</v>
      </c>
      <c r="CW80" s="206"/>
      <c r="CX80" s="206"/>
      <c r="CY80" s="206"/>
      <c r="CZ80" s="206"/>
      <c r="DA80" s="206"/>
      <c r="DB80" s="206"/>
      <c r="DC80" s="206"/>
      <c r="DD80" s="206"/>
      <c r="DE80" s="207"/>
    </row>
    <row r="81" spans="1:109" s="2" customFormat="1" ht="23.25" customHeight="1" x14ac:dyDescent="0.2">
      <c r="A81" s="208" t="s">
        <v>611</v>
      </c>
      <c r="B81" s="209"/>
      <c r="C81" s="209"/>
      <c r="D81" s="209"/>
      <c r="E81" s="209"/>
      <c r="F81" s="209"/>
      <c r="G81" s="209"/>
      <c r="H81" s="209"/>
      <c r="I81" s="209"/>
      <c r="J81" s="209"/>
      <c r="K81" s="209"/>
      <c r="L81" s="209"/>
      <c r="M81" s="209"/>
      <c r="N81" s="209"/>
      <c r="O81" s="210"/>
      <c r="P81" s="234" t="s">
        <v>679</v>
      </c>
      <c r="Q81" s="234"/>
      <c r="R81" s="234"/>
      <c r="S81" s="234"/>
      <c r="T81" s="234"/>
      <c r="U81" s="234"/>
      <c r="V81" s="234"/>
      <c r="W81" s="234"/>
      <c r="X81" s="234"/>
      <c r="Y81" s="234"/>
      <c r="Z81" s="234"/>
      <c r="AA81" s="234"/>
      <c r="AB81" s="234"/>
      <c r="AC81" s="234"/>
      <c r="AD81" s="214"/>
      <c r="AE81" s="214"/>
      <c r="AF81" s="214"/>
      <c r="AG81" s="215">
        <v>1</v>
      </c>
      <c r="AH81" s="215"/>
      <c r="AI81" s="215"/>
      <c r="AJ81" s="215"/>
      <c r="AK81" s="217">
        <v>5444</v>
      </c>
      <c r="AL81" s="218"/>
      <c r="AM81" s="218"/>
      <c r="AN81" s="218"/>
      <c r="AO81" s="218"/>
      <c r="AP81" s="219"/>
      <c r="AQ81" s="206">
        <f t="shared" si="3"/>
        <v>65328</v>
      </c>
      <c r="AR81" s="206"/>
      <c r="AS81" s="206"/>
      <c r="AT81" s="206"/>
      <c r="AU81" s="206"/>
      <c r="AV81" s="206"/>
      <c r="AW81" s="206"/>
      <c r="AX81" s="206"/>
      <c r="AY81" s="199"/>
      <c r="AZ81" s="200"/>
      <c r="BA81" s="200"/>
      <c r="BB81" s="200"/>
      <c r="BC81" s="200"/>
      <c r="BD81" s="200"/>
      <c r="BE81" s="200"/>
      <c r="BF81" s="201"/>
      <c r="BG81" s="202"/>
      <c r="BH81" s="202"/>
      <c r="BI81" s="202"/>
      <c r="BJ81" s="202"/>
      <c r="BK81" s="202"/>
      <c r="BL81" s="202"/>
      <c r="BM81" s="202"/>
      <c r="BN81" s="202"/>
      <c r="BO81" s="203">
        <f t="shared" si="4"/>
        <v>8949.0410958904104</v>
      </c>
      <c r="BP81" s="204"/>
      <c r="BQ81" s="204"/>
      <c r="BR81" s="204"/>
      <c r="BS81" s="204"/>
      <c r="BT81" s="204"/>
      <c r="BU81" s="204"/>
      <c r="BV81" s="205"/>
      <c r="BW81" s="202"/>
      <c r="BX81" s="202"/>
      <c r="BY81" s="202"/>
      <c r="BZ81" s="202"/>
      <c r="CA81" s="202"/>
      <c r="CB81" s="202"/>
      <c r="CC81" s="202"/>
      <c r="CD81" s="202"/>
      <c r="CE81" s="202"/>
      <c r="CF81" s="202"/>
      <c r="CG81" s="202"/>
      <c r="CH81" s="202"/>
      <c r="CI81" s="202"/>
      <c r="CJ81" s="202"/>
      <c r="CK81" s="202"/>
      <c r="CL81" s="202"/>
      <c r="CM81" s="202"/>
      <c r="CN81" s="202"/>
      <c r="CO81" s="202"/>
      <c r="CP81" s="202"/>
      <c r="CQ81" s="202"/>
      <c r="CR81" s="202"/>
      <c r="CS81" s="202"/>
      <c r="CT81" s="202"/>
      <c r="CU81" s="202"/>
      <c r="CV81" s="206">
        <f t="shared" si="5"/>
        <v>74277.04109589041</v>
      </c>
      <c r="CW81" s="206"/>
      <c r="CX81" s="206"/>
      <c r="CY81" s="206"/>
      <c r="CZ81" s="206"/>
      <c r="DA81" s="206"/>
      <c r="DB81" s="206"/>
      <c r="DC81" s="206"/>
      <c r="DD81" s="206"/>
      <c r="DE81" s="207"/>
    </row>
    <row r="82" spans="1:109" s="2" customFormat="1" ht="24" customHeight="1" x14ac:dyDescent="0.2">
      <c r="A82" s="232" t="s">
        <v>680</v>
      </c>
      <c r="B82" s="233"/>
      <c r="C82" s="233"/>
      <c r="D82" s="233"/>
      <c r="E82" s="233"/>
      <c r="F82" s="233"/>
      <c r="G82" s="233"/>
      <c r="H82" s="233"/>
      <c r="I82" s="233"/>
      <c r="J82" s="233"/>
      <c r="K82" s="233"/>
      <c r="L82" s="233"/>
      <c r="M82" s="233"/>
      <c r="N82" s="233"/>
      <c r="O82" s="233"/>
      <c r="P82" s="234" t="s">
        <v>681</v>
      </c>
      <c r="Q82" s="234"/>
      <c r="R82" s="234"/>
      <c r="S82" s="234"/>
      <c r="T82" s="234"/>
      <c r="U82" s="234"/>
      <c r="V82" s="234"/>
      <c r="W82" s="234"/>
      <c r="X82" s="234"/>
      <c r="Y82" s="234"/>
      <c r="Z82" s="234"/>
      <c r="AA82" s="234"/>
      <c r="AB82" s="234"/>
      <c r="AC82" s="234"/>
      <c r="AD82" s="214"/>
      <c r="AE82" s="214"/>
      <c r="AF82" s="214"/>
      <c r="AG82" s="215">
        <v>1</v>
      </c>
      <c r="AH82" s="215"/>
      <c r="AI82" s="215"/>
      <c r="AJ82" s="215"/>
      <c r="AK82" s="217">
        <v>6400</v>
      </c>
      <c r="AL82" s="218"/>
      <c r="AM82" s="218"/>
      <c r="AN82" s="218"/>
      <c r="AO82" s="218"/>
      <c r="AP82" s="219"/>
      <c r="AQ82" s="206">
        <f t="shared" si="3"/>
        <v>76800</v>
      </c>
      <c r="AR82" s="206"/>
      <c r="AS82" s="206"/>
      <c r="AT82" s="206"/>
      <c r="AU82" s="206"/>
      <c r="AV82" s="206"/>
      <c r="AW82" s="206"/>
      <c r="AX82" s="206"/>
      <c r="AY82" s="199"/>
      <c r="AZ82" s="200"/>
      <c r="BA82" s="200"/>
      <c r="BB82" s="200"/>
      <c r="BC82" s="200"/>
      <c r="BD82" s="200"/>
      <c r="BE82" s="200"/>
      <c r="BF82" s="201"/>
      <c r="BG82" s="202"/>
      <c r="BH82" s="202"/>
      <c r="BI82" s="202"/>
      <c r="BJ82" s="202"/>
      <c r="BK82" s="202"/>
      <c r="BL82" s="202"/>
      <c r="BM82" s="202"/>
      <c r="BN82" s="202"/>
      <c r="BO82" s="203">
        <f t="shared" si="4"/>
        <v>10520.547945205479</v>
      </c>
      <c r="BP82" s="204"/>
      <c r="BQ82" s="204"/>
      <c r="BR82" s="204"/>
      <c r="BS82" s="204"/>
      <c r="BT82" s="204"/>
      <c r="BU82" s="204"/>
      <c r="BV82" s="205"/>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2"/>
      <c r="CT82" s="202"/>
      <c r="CU82" s="202"/>
      <c r="CV82" s="206">
        <f t="shared" si="5"/>
        <v>87320.547945205471</v>
      </c>
      <c r="CW82" s="206"/>
      <c r="CX82" s="206"/>
      <c r="CY82" s="206"/>
      <c r="CZ82" s="206"/>
      <c r="DA82" s="206"/>
      <c r="DB82" s="206"/>
      <c r="DC82" s="206"/>
      <c r="DD82" s="206"/>
      <c r="DE82" s="207"/>
    </row>
    <row r="83" spans="1:109" s="2" customFormat="1" ht="23.25" customHeight="1" x14ac:dyDescent="0.2">
      <c r="A83" s="232" t="s">
        <v>682</v>
      </c>
      <c r="B83" s="233"/>
      <c r="C83" s="233"/>
      <c r="D83" s="233"/>
      <c r="E83" s="233"/>
      <c r="F83" s="233"/>
      <c r="G83" s="233"/>
      <c r="H83" s="233"/>
      <c r="I83" s="233"/>
      <c r="J83" s="233"/>
      <c r="K83" s="233"/>
      <c r="L83" s="233"/>
      <c r="M83" s="233"/>
      <c r="N83" s="233"/>
      <c r="O83" s="233"/>
      <c r="P83" s="234" t="s">
        <v>681</v>
      </c>
      <c r="Q83" s="234"/>
      <c r="R83" s="234"/>
      <c r="S83" s="234"/>
      <c r="T83" s="234"/>
      <c r="U83" s="234"/>
      <c r="V83" s="234"/>
      <c r="W83" s="234"/>
      <c r="X83" s="234"/>
      <c r="Y83" s="234"/>
      <c r="Z83" s="234"/>
      <c r="AA83" s="234"/>
      <c r="AB83" s="234"/>
      <c r="AC83" s="234"/>
      <c r="AD83" s="214"/>
      <c r="AE83" s="214"/>
      <c r="AF83" s="214"/>
      <c r="AG83" s="215">
        <v>1</v>
      </c>
      <c r="AH83" s="215"/>
      <c r="AI83" s="215"/>
      <c r="AJ83" s="215"/>
      <c r="AK83" s="217">
        <v>1937</v>
      </c>
      <c r="AL83" s="218"/>
      <c r="AM83" s="218"/>
      <c r="AN83" s="218"/>
      <c r="AO83" s="218"/>
      <c r="AP83" s="219"/>
      <c r="AQ83" s="206">
        <f>AG83*AK83*12</f>
        <v>23244</v>
      </c>
      <c r="AR83" s="206"/>
      <c r="AS83" s="206"/>
      <c r="AT83" s="206"/>
      <c r="AU83" s="206"/>
      <c r="AV83" s="206"/>
      <c r="AW83" s="206"/>
      <c r="AX83" s="206"/>
      <c r="AY83" s="199"/>
      <c r="AZ83" s="200"/>
      <c r="BA83" s="200"/>
      <c r="BB83" s="200"/>
      <c r="BC83" s="200"/>
      <c r="BD83" s="200"/>
      <c r="BE83" s="200"/>
      <c r="BF83" s="201"/>
      <c r="BG83" s="202"/>
      <c r="BH83" s="202"/>
      <c r="BI83" s="202"/>
      <c r="BJ83" s="202"/>
      <c r="BK83" s="202"/>
      <c r="BL83" s="202"/>
      <c r="BM83" s="202"/>
      <c r="BN83" s="202"/>
      <c r="BO83" s="203">
        <f t="shared" si="4"/>
        <v>3184.1095890410957</v>
      </c>
      <c r="BP83" s="204"/>
      <c r="BQ83" s="204"/>
      <c r="BR83" s="204"/>
      <c r="BS83" s="204"/>
      <c r="BT83" s="204"/>
      <c r="BU83" s="204"/>
      <c r="BV83" s="205"/>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6">
        <f>SUM(AQ83:CU83)</f>
        <v>26428.109589041094</v>
      </c>
      <c r="CW83" s="206"/>
      <c r="CX83" s="206"/>
      <c r="CY83" s="206"/>
      <c r="CZ83" s="206"/>
      <c r="DA83" s="206"/>
      <c r="DB83" s="206"/>
      <c r="DC83" s="206"/>
      <c r="DD83" s="206"/>
      <c r="DE83" s="207"/>
    </row>
    <row r="84" spans="1:109" s="2" customFormat="1" ht="23.25" customHeight="1" x14ac:dyDescent="0.2">
      <c r="A84" s="232" t="s">
        <v>683</v>
      </c>
      <c r="B84" s="233"/>
      <c r="C84" s="233"/>
      <c r="D84" s="233"/>
      <c r="E84" s="233"/>
      <c r="F84" s="233"/>
      <c r="G84" s="233"/>
      <c r="H84" s="233"/>
      <c r="I84" s="233"/>
      <c r="J84" s="233"/>
      <c r="K84" s="233"/>
      <c r="L84" s="233"/>
      <c r="M84" s="233"/>
      <c r="N84" s="233"/>
      <c r="O84" s="233"/>
      <c r="P84" s="234" t="s">
        <v>681</v>
      </c>
      <c r="Q84" s="234"/>
      <c r="R84" s="234"/>
      <c r="S84" s="234"/>
      <c r="T84" s="234"/>
      <c r="U84" s="234"/>
      <c r="V84" s="234"/>
      <c r="W84" s="234"/>
      <c r="X84" s="234"/>
      <c r="Y84" s="234"/>
      <c r="Z84" s="234"/>
      <c r="AA84" s="234"/>
      <c r="AB84" s="234"/>
      <c r="AC84" s="234"/>
      <c r="AD84" s="214"/>
      <c r="AE84" s="214"/>
      <c r="AF84" s="214"/>
      <c r="AG84" s="215">
        <v>1</v>
      </c>
      <c r="AH84" s="215"/>
      <c r="AI84" s="215"/>
      <c r="AJ84" s="215"/>
      <c r="AK84" s="217">
        <v>1000</v>
      </c>
      <c r="AL84" s="218"/>
      <c r="AM84" s="218"/>
      <c r="AN84" s="218"/>
      <c r="AO84" s="218"/>
      <c r="AP84" s="219"/>
      <c r="AQ84" s="206">
        <f t="shared" si="3"/>
        <v>12000</v>
      </c>
      <c r="AR84" s="206"/>
      <c r="AS84" s="206"/>
      <c r="AT84" s="206"/>
      <c r="AU84" s="206"/>
      <c r="AV84" s="206"/>
      <c r="AW84" s="206"/>
      <c r="AX84" s="206"/>
      <c r="AY84" s="199"/>
      <c r="AZ84" s="200"/>
      <c r="BA84" s="200"/>
      <c r="BB84" s="200"/>
      <c r="BC84" s="200"/>
      <c r="BD84" s="200"/>
      <c r="BE84" s="200"/>
      <c r="BF84" s="201"/>
      <c r="BG84" s="202"/>
      <c r="BH84" s="202"/>
      <c r="BI84" s="202"/>
      <c r="BJ84" s="202"/>
      <c r="BK84" s="202"/>
      <c r="BL84" s="202"/>
      <c r="BM84" s="202"/>
      <c r="BN84" s="202"/>
      <c r="BO84" s="203">
        <f t="shared" si="4"/>
        <v>1643.8356164383563</v>
      </c>
      <c r="BP84" s="204"/>
      <c r="BQ84" s="204"/>
      <c r="BR84" s="204"/>
      <c r="BS84" s="204"/>
      <c r="BT84" s="204"/>
      <c r="BU84" s="204"/>
      <c r="BV84" s="205"/>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2"/>
      <c r="CT84" s="202"/>
      <c r="CU84" s="202"/>
      <c r="CV84" s="206">
        <f t="shared" si="5"/>
        <v>13643.835616438357</v>
      </c>
      <c r="CW84" s="206"/>
      <c r="CX84" s="206"/>
      <c r="CY84" s="206"/>
      <c r="CZ84" s="206"/>
      <c r="DA84" s="206"/>
      <c r="DB84" s="206"/>
      <c r="DC84" s="206"/>
      <c r="DD84" s="206"/>
      <c r="DE84" s="207"/>
    </row>
    <row r="85" spans="1:109" s="2" customFormat="1" ht="23.25" customHeight="1" x14ac:dyDescent="0.2">
      <c r="A85" s="232" t="s">
        <v>684</v>
      </c>
      <c r="B85" s="233"/>
      <c r="C85" s="233"/>
      <c r="D85" s="233"/>
      <c r="E85" s="233"/>
      <c r="F85" s="233"/>
      <c r="G85" s="233"/>
      <c r="H85" s="233"/>
      <c r="I85" s="233"/>
      <c r="J85" s="233"/>
      <c r="K85" s="233"/>
      <c r="L85" s="233"/>
      <c r="M85" s="233"/>
      <c r="N85" s="233"/>
      <c r="O85" s="233"/>
      <c r="P85" s="234" t="s">
        <v>681</v>
      </c>
      <c r="Q85" s="234"/>
      <c r="R85" s="234"/>
      <c r="S85" s="234"/>
      <c r="T85" s="234"/>
      <c r="U85" s="234"/>
      <c r="V85" s="234"/>
      <c r="W85" s="234"/>
      <c r="X85" s="234"/>
      <c r="Y85" s="234"/>
      <c r="Z85" s="234"/>
      <c r="AA85" s="234"/>
      <c r="AB85" s="234"/>
      <c r="AC85" s="234"/>
      <c r="AD85" s="214"/>
      <c r="AE85" s="214"/>
      <c r="AF85" s="214"/>
      <c r="AG85" s="215">
        <v>1</v>
      </c>
      <c r="AH85" s="215"/>
      <c r="AI85" s="215"/>
      <c r="AJ85" s="215"/>
      <c r="AK85" s="217">
        <v>1941</v>
      </c>
      <c r="AL85" s="218"/>
      <c r="AM85" s="218"/>
      <c r="AN85" s="218"/>
      <c r="AO85" s="218"/>
      <c r="AP85" s="219"/>
      <c r="AQ85" s="206">
        <f t="shared" si="3"/>
        <v>23292</v>
      </c>
      <c r="AR85" s="206"/>
      <c r="AS85" s="206"/>
      <c r="AT85" s="206"/>
      <c r="AU85" s="206"/>
      <c r="AV85" s="206"/>
      <c r="AW85" s="206"/>
      <c r="AX85" s="206"/>
      <c r="AY85" s="199"/>
      <c r="AZ85" s="200"/>
      <c r="BA85" s="200"/>
      <c r="BB85" s="200"/>
      <c r="BC85" s="200"/>
      <c r="BD85" s="200"/>
      <c r="BE85" s="200"/>
      <c r="BF85" s="201"/>
      <c r="BG85" s="202"/>
      <c r="BH85" s="202"/>
      <c r="BI85" s="202"/>
      <c r="BJ85" s="202"/>
      <c r="BK85" s="202"/>
      <c r="BL85" s="202"/>
      <c r="BM85" s="202"/>
      <c r="BN85" s="202"/>
      <c r="BO85" s="203">
        <f t="shared" si="4"/>
        <v>3190.6849315068494</v>
      </c>
      <c r="BP85" s="204"/>
      <c r="BQ85" s="204"/>
      <c r="BR85" s="204"/>
      <c r="BS85" s="204"/>
      <c r="BT85" s="204"/>
      <c r="BU85" s="204"/>
      <c r="BV85" s="205"/>
      <c r="BW85" s="202"/>
      <c r="BX85" s="202"/>
      <c r="BY85" s="202"/>
      <c r="BZ85" s="202"/>
      <c r="CA85" s="202"/>
      <c r="CB85" s="202"/>
      <c r="CC85" s="202"/>
      <c r="CD85" s="202"/>
      <c r="CE85" s="202"/>
      <c r="CF85" s="202"/>
      <c r="CG85" s="202"/>
      <c r="CH85" s="202"/>
      <c r="CI85" s="202"/>
      <c r="CJ85" s="202"/>
      <c r="CK85" s="202"/>
      <c r="CL85" s="202"/>
      <c r="CM85" s="202"/>
      <c r="CN85" s="202"/>
      <c r="CO85" s="202"/>
      <c r="CP85" s="202"/>
      <c r="CQ85" s="202"/>
      <c r="CR85" s="202"/>
      <c r="CS85" s="202"/>
      <c r="CT85" s="202"/>
      <c r="CU85" s="202"/>
      <c r="CV85" s="206">
        <f t="shared" si="5"/>
        <v>26482.68493150685</v>
      </c>
      <c r="CW85" s="206"/>
      <c r="CX85" s="206"/>
      <c r="CY85" s="206"/>
      <c r="CZ85" s="206"/>
      <c r="DA85" s="206"/>
      <c r="DB85" s="206"/>
      <c r="DC85" s="206"/>
      <c r="DD85" s="206"/>
      <c r="DE85" s="207"/>
    </row>
    <row r="86" spans="1:109" s="2" customFormat="1" ht="23.25" customHeight="1" x14ac:dyDescent="0.2">
      <c r="A86" s="208" t="s">
        <v>685</v>
      </c>
      <c r="B86" s="209"/>
      <c r="C86" s="209"/>
      <c r="D86" s="209"/>
      <c r="E86" s="209"/>
      <c r="F86" s="209"/>
      <c r="G86" s="209"/>
      <c r="H86" s="209"/>
      <c r="I86" s="209"/>
      <c r="J86" s="209"/>
      <c r="K86" s="209"/>
      <c r="L86" s="209"/>
      <c r="M86" s="209"/>
      <c r="N86" s="209"/>
      <c r="O86" s="210"/>
      <c r="P86" s="245" t="s">
        <v>681</v>
      </c>
      <c r="Q86" s="245"/>
      <c r="R86" s="245"/>
      <c r="S86" s="245"/>
      <c r="T86" s="245"/>
      <c r="U86" s="245"/>
      <c r="V86" s="245"/>
      <c r="W86" s="245"/>
      <c r="X86" s="245"/>
      <c r="Y86" s="245"/>
      <c r="Z86" s="245"/>
      <c r="AA86" s="245"/>
      <c r="AB86" s="245"/>
      <c r="AC86" s="245"/>
      <c r="AD86" s="214"/>
      <c r="AE86" s="214"/>
      <c r="AF86" s="214"/>
      <c r="AG86" s="215">
        <v>1</v>
      </c>
      <c r="AH86" s="215"/>
      <c r="AI86" s="215"/>
      <c r="AJ86" s="215"/>
      <c r="AK86" s="217">
        <v>2317</v>
      </c>
      <c r="AL86" s="218"/>
      <c r="AM86" s="218"/>
      <c r="AN86" s="218"/>
      <c r="AO86" s="218"/>
      <c r="AP86" s="219"/>
      <c r="AQ86" s="237">
        <f t="shared" si="3"/>
        <v>27804</v>
      </c>
      <c r="AR86" s="237"/>
      <c r="AS86" s="237"/>
      <c r="AT86" s="237"/>
      <c r="AU86" s="237"/>
      <c r="AV86" s="237"/>
      <c r="AW86" s="237"/>
      <c r="AX86" s="237"/>
      <c r="AY86" s="199"/>
      <c r="AZ86" s="200"/>
      <c r="BA86" s="200"/>
      <c r="BB86" s="200"/>
      <c r="BC86" s="200"/>
      <c r="BD86" s="200"/>
      <c r="BE86" s="200"/>
      <c r="BF86" s="201"/>
      <c r="BG86" s="236"/>
      <c r="BH86" s="236"/>
      <c r="BI86" s="236"/>
      <c r="BJ86" s="236"/>
      <c r="BK86" s="236"/>
      <c r="BL86" s="236"/>
      <c r="BM86" s="236"/>
      <c r="BN86" s="236"/>
      <c r="BO86" s="203">
        <f t="shared" si="4"/>
        <v>3808.7671232876714</v>
      </c>
      <c r="BP86" s="204"/>
      <c r="BQ86" s="204"/>
      <c r="BR86" s="204"/>
      <c r="BS86" s="204"/>
      <c r="BT86" s="204"/>
      <c r="BU86" s="204"/>
      <c r="BV86" s="205"/>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7">
        <f t="shared" si="5"/>
        <v>31612.767123287671</v>
      </c>
      <c r="CW86" s="237"/>
      <c r="CX86" s="237"/>
      <c r="CY86" s="237"/>
      <c r="CZ86" s="237"/>
      <c r="DA86" s="237"/>
      <c r="DB86" s="237"/>
      <c r="DC86" s="237"/>
      <c r="DD86" s="237"/>
      <c r="DE86" s="238"/>
    </row>
    <row r="87" spans="1:109" s="2" customFormat="1" ht="23.25" customHeight="1" x14ac:dyDescent="0.2">
      <c r="A87" s="232" t="s">
        <v>686</v>
      </c>
      <c r="B87" s="233"/>
      <c r="C87" s="233"/>
      <c r="D87" s="233"/>
      <c r="E87" s="233"/>
      <c r="F87" s="233"/>
      <c r="G87" s="233"/>
      <c r="H87" s="233"/>
      <c r="I87" s="233"/>
      <c r="J87" s="233"/>
      <c r="K87" s="233"/>
      <c r="L87" s="233"/>
      <c r="M87" s="233"/>
      <c r="N87" s="233"/>
      <c r="O87" s="233"/>
      <c r="P87" s="234" t="s">
        <v>681</v>
      </c>
      <c r="Q87" s="234"/>
      <c r="R87" s="234"/>
      <c r="S87" s="234"/>
      <c r="T87" s="234"/>
      <c r="U87" s="234"/>
      <c r="V87" s="234"/>
      <c r="W87" s="234"/>
      <c r="X87" s="234"/>
      <c r="Y87" s="234"/>
      <c r="Z87" s="234"/>
      <c r="AA87" s="234"/>
      <c r="AB87" s="234"/>
      <c r="AC87" s="234"/>
      <c r="AD87" s="214"/>
      <c r="AE87" s="214"/>
      <c r="AF87" s="214"/>
      <c r="AG87" s="215">
        <v>1</v>
      </c>
      <c r="AH87" s="215"/>
      <c r="AI87" s="215"/>
      <c r="AJ87" s="215"/>
      <c r="AK87" s="217">
        <v>1941</v>
      </c>
      <c r="AL87" s="218"/>
      <c r="AM87" s="218"/>
      <c r="AN87" s="218"/>
      <c r="AO87" s="218"/>
      <c r="AP87" s="219"/>
      <c r="AQ87" s="206">
        <f t="shared" si="3"/>
        <v>23292</v>
      </c>
      <c r="AR87" s="206"/>
      <c r="AS87" s="206"/>
      <c r="AT87" s="206"/>
      <c r="AU87" s="206"/>
      <c r="AV87" s="206"/>
      <c r="AW87" s="206"/>
      <c r="AX87" s="206"/>
      <c r="AY87" s="199"/>
      <c r="AZ87" s="200"/>
      <c r="BA87" s="200"/>
      <c r="BB87" s="200"/>
      <c r="BC87" s="200"/>
      <c r="BD87" s="200"/>
      <c r="BE87" s="200"/>
      <c r="BF87" s="201"/>
      <c r="BG87" s="202"/>
      <c r="BH87" s="202"/>
      <c r="BI87" s="202"/>
      <c r="BJ87" s="202"/>
      <c r="BK87" s="202"/>
      <c r="BL87" s="202"/>
      <c r="BM87" s="202"/>
      <c r="BN87" s="202"/>
      <c r="BO87" s="203">
        <f t="shared" si="4"/>
        <v>3190.6849315068494</v>
      </c>
      <c r="BP87" s="204"/>
      <c r="BQ87" s="204"/>
      <c r="BR87" s="204"/>
      <c r="BS87" s="204"/>
      <c r="BT87" s="204"/>
      <c r="BU87" s="204"/>
      <c r="BV87" s="205"/>
      <c r="BW87" s="202"/>
      <c r="BX87" s="202"/>
      <c r="BY87" s="202"/>
      <c r="BZ87" s="202"/>
      <c r="CA87" s="202"/>
      <c r="CB87" s="202"/>
      <c r="CC87" s="202"/>
      <c r="CD87" s="202"/>
      <c r="CE87" s="202"/>
      <c r="CF87" s="202"/>
      <c r="CG87" s="202"/>
      <c r="CH87" s="202"/>
      <c r="CI87" s="202"/>
      <c r="CJ87" s="202"/>
      <c r="CK87" s="202"/>
      <c r="CL87" s="202"/>
      <c r="CM87" s="202"/>
      <c r="CN87" s="202"/>
      <c r="CO87" s="202"/>
      <c r="CP87" s="202"/>
      <c r="CQ87" s="202"/>
      <c r="CR87" s="202"/>
      <c r="CS87" s="202"/>
      <c r="CT87" s="202"/>
      <c r="CU87" s="202"/>
      <c r="CV87" s="206">
        <f t="shared" si="5"/>
        <v>26482.68493150685</v>
      </c>
      <c r="CW87" s="206"/>
      <c r="CX87" s="206"/>
      <c r="CY87" s="206"/>
      <c r="CZ87" s="206"/>
      <c r="DA87" s="206"/>
      <c r="DB87" s="206"/>
      <c r="DC87" s="206"/>
      <c r="DD87" s="206"/>
      <c r="DE87" s="207"/>
    </row>
    <row r="88" spans="1:109" s="2" customFormat="1" ht="23.25" customHeight="1" x14ac:dyDescent="0.2">
      <c r="A88" s="232" t="s">
        <v>687</v>
      </c>
      <c r="B88" s="233"/>
      <c r="C88" s="233"/>
      <c r="D88" s="233"/>
      <c r="E88" s="233"/>
      <c r="F88" s="233"/>
      <c r="G88" s="233"/>
      <c r="H88" s="233"/>
      <c r="I88" s="233"/>
      <c r="J88" s="233"/>
      <c r="K88" s="233"/>
      <c r="L88" s="233"/>
      <c r="M88" s="233"/>
      <c r="N88" s="233"/>
      <c r="O88" s="233"/>
      <c r="P88" s="234" t="s">
        <v>681</v>
      </c>
      <c r="Q88" s="234"/>
      <c r="R88" s="234"/>
      <c r="S88" s="234"/>
      <c r="T88" s="234"/>
      <c r="U88" s="234"/>
      <c r="V88" s="234"/>
      <c r="W88" s="234"/>
      <c r="X88" s="234"/>
      <c r="Y88" s="234"/>
      <c r="Z88" s="234"/>
      <c r="AA88" s="234"/>
      <c r="AB88" s="234"/>
      <c r="AC88" s="234"/>
      <c r="AD88" s="214"/>
      <c r="AE88" s="214"/>
      <c r="AF88" s="214"/>
      <c r="AG88" s="215">
        <v>1</v>
      </c>
      <c r="AH88" s="215"/>
      <c r="AI88" s="215"/>
      <c r="AJ88" s="215"/>
      <c r="AK88" s="217">
        <v>1937</v>
      </c>
      <c r="AL88" s="218"/>
      <c r="AM88" s="218"/>
      <c r="AN88" s="218"/>
      <c r="AO88" s="218"/>
      <c r="AP88" s="219"/>
      <c r="AQ88" s="206">
        <f t="shared" si="3"/>
        <v>23244</v>
      </c>
      <c r="AR88" s="206"/>
      <c r="AS88" s="206"/>
      <c r="AT88" s="206"/>
      <c r="AU88" s="206"/>
      <c r="AV88" s="206"/>
      <c r="AW88" s="206"/>
      <c r="AX88" s="206"/>
      <c r="AY88" s="199"/>
      <c r="AZ88" s="200"/>
      <c r="BA88" s="200"/>
      <c r="BB88" s="200"/>
      <c r="BC88" s="200"/>
      <c r="BD88" s="200"/>
      <c r="BE88" s="200"/>
      <c r="BF88" s="201"/>
      <c r="BG88" s="202"/>
      <c r="BH88" s="202"/>
      <c r="BI88" s="202"/>
      <c r="BJ88" s="202"/>
      <c r="BK88" s="202"/>
      <c r="BL88" s="202"/>
      <c r="BM88" s="202"/>
      <c r="BN88" s="202"/>
      <c r="BO88" s="203">
        <f t="shared" si="4"/>
        <v>3184.1095890410957</v>
      </c>
      <c r="BP88" s="204"/>
      <c r="BQ88" s="204"/>
      <c r="BR88" s="204"/>
      <c r="BS88" s="204"/>
      <c r="BT88" s="204"/>
      <c r="BU88" s="204"/>
      <c r="BV88" s="205"/>
      <c r="BW88" s="202"/>
      <c r="BX88" s="202"/>
      <c r="BY88" s="202"/>
      <c r="BZ88" s="202"/>
      <c r="CA88" s="202"/>
      <c r="CB88" s="202"/>
      <c r="CC88" s="202"/>
      <c r="CD88" s="202"/>
      <c r="CE88" s="202"/>
      <c r="CF88" s="202"/>
      <c r="CG88" s="202"/>
      <c r="CH88" s="202"/>
      <c r="CI88" s="202"/>
      <c r="CJ88" s="202"/>
      <c r="CK88" s="202"/>
      <c r="CL88" s="202"/>
      <c r="CM88" s="202"/>
      <c r="CN88" s="202"/>
      <c r="CO88" s="202"/>
      <c r="CP88" s="202"/>
      <c r="CQ88" s="202"/>
      <c r="CR88" s="202"/>
      <c r="CS88" s="202"/>
      <c r="CT88" s="202"/>
      <c r="CU88" s="202"/>
      <c r="CV88" s="206">
        <f t="shared" si="5"/>
        <v>26428.109589041094</v>
      </c>
      <c r="CW88" s="206"/>
      <c r="CX88" s="206"/>
      <c r="CY88" s="206"/>
      <c r="CZ88" s="206"/>
      <c r="DA88" s="206"/>
      <c r="DB88" s="206"/>
      <c r="DC88" s="206"/>
      <c r="DD88" s="206"/>
      <c r="DE88" s="207"/>
    </row>
    <row r="89" spans="1:109" s="2" customFormat="1" ht="23.25" customHeight="1" x14ac:dyDescent="0.2">
      <c r="A89" s="232" t="s">
        <v>688</v>
      </c>
      <c r="B89" s="233"/>
      <c r="C89" s="233"/>
      <c r="D89" s="233"/>
      <c r="E89" s="233"/>
      <c r="F89" s="233"/>
      <c r="G89" s="233"/>
      <c r="H89" s="233"/>
      <c r="I89" s="233"/>
      <c r="J89" s="233"/>
      <c r="K89" s="233"/>
      <c r="L89" s="233"/>
      <c r="M89" s="233"/>
      <c r="N89" s="233"/>
      <c r="O89" s="233"/>
      <c r="P89" s="234" t="s">
        <v>689</v>
      </c>
      <c r="Q89" s="234"/>
      <c r="R89" s="234"/>
      <c r="S89" s="234"/>
      <c r="T89" s="234"/>
      <c r="U89" s="234"/>
      <c r="V89" s="234"/>
      <c r="W89" s="234"/>
      <c r="X89" s="234"/>
      <c r="Y89" s="234"/>
      <c r="Z89" s="234"/>
      <c r="AA89" s="234"/>
      <c r="AB89" s="234"/>
      <c r="AC89" s="234"/>
      <c r="AD89" s="214"/>
      <c r="AE89" s="214"/>
      <c r="AF89" s="214"/>
      <c r="AG89" s="215">
        <v>2</v>
      </c>
      <c r="AH89" s="215"/>
      <c r="AI89" s="215"/>
      <c r="AJ89" s="215"/>
      <c r="AK89" s="217">
        <v>5444</v>
      </c>
      <c r="AL89" s="218"/>
      <c r="AM89" s="218"/>
      <c r="AN89" s="218"/>
      <c r="AO89" s="218"/>
      <c r="AP89" s="219"/>
      <c r="AQ89" s="206">
        <f t="shared" ref="AQ89:AQ98" si="6">AG89*AK89*12</f>
        <v>130656</v>
      </c>
      <c r="AR89" s="206"/>
      <c r="AS89" s="206"/>
      <c r="AT89" s="206"/>
      <c r="AU89" s="206"/>
      <c r="AV89" s="206"/>
      <c r="AW89" s="206"/>
      <c r="AX89" s="206"/>
      <c r="AY89" s="199"/>
      <c r="AZ89" s="200"/>
      <c r="BA89" s="200"/>
      <c r="BB89" s="200"/>
      <c r="BC89" s="200"/>
      <c r="BD89" s="200"/>
      <c r="BE89" s="200"/>
      <c r="BF89" s="201"/>
      <c r="BG89" s="202"/>
      <c r="BH89" s="202"/>
      <c r="BI89" s="202"/>
      <c r="BJ89" s="202"/>
      <c r="BK89" s="202"/>
      <c r="BL89" s="202"/>
      <c r="BM89" s="202"/>
      <c r="BN89" s="202"/>
      <c r="BO89" s="203">
        <f t="shared" ref="BO89:BO98" si="7">AQ89/365*50</f>
        <v>17898.082191780821</v>
      </c>
      <c r="BP89" s="204"/>
      <c r="BQ89" s="204"/>
      <c r="BR89" s="204"/>
      <c r="BS89" s="204"/>
      <c r="BT89" s="204"/>
      <c r="BU89" s="204"/>
      <c r="BV89" s="205"/>
      <c r="BW89" s="202"/>
      <c r="BX89" s="202"/>
      <c r="BY89" s="202"/>
      <c r="BZ89" s="202"/>
      <c r="CA89" s="202"/>
      <c r="CB89" s="202"/>
      <c r="CC89" s="202"/>
      <c r="CD89" s="202"/>
      <c r="CE89" s="202"/>
      <c r="CF89" s="202"/>
      <c r="CG89" s="202"/>
      <c r="CH89" s="202"/>
      <c r="CI89" s="202"/>
      <c r="CJ89" s="202"/>
      <c r="CK89" s="202"/>
      <c r="CL89" s="202"/>
      <c r="CM89" s="202"/>
      <c r="CN89" s="202"/>
      <c r="CO89" s="202"/>
      <c r="CP89" s="202"/>
      <c r="CQ89" s="202"/>
      <c r="CR89" s="202"/>
      <c r="CS89" s="202"/>
      <c r="CT89" s="202"/>
      <c r="CU89" s="202"/>
      <c r="CV89" s="206">
        <f t="shared" ref="CV89:CV98" si="8">SUM(AQ89:CU89)</f>
        <v>148554.08219178082</v>
      </c>
      <c r="CW89" s="206"/>
      <c r="CX89" s="206"/>
      <c r="CY89" s="206"/>
      <c r="CZ89" s="206"/>
      <c r="DA89" s="206"/>
      <c r="DB89" s="206"/>
      <c r="DC89" s="206"/>
      <c r="DD89" s="206"/>
      <c r="DE89" s="207"/>
    </row>
    <row r="90" spans="1:109" s="2" customFormat="1" ht="23.25" customHeight="1" x14ac:dyDescent="0.2">
      <c r="A90" s="232" t="s">
        <v>690</v>
      </c>
      <c r="B90" s="233"/>
      <c r="C90" s="233"/>
      <c r="D90" s="233"/>
      <c r="E90" s="233"/>
      <c r="F90" s="233"/>
      <c r="G90" s="233"/>
      <c r="H90" s="233"/>
      <c r="I90" s="233"/>
      <c r="J90" s="233"/>
      <c r="K90" s="233"/>
      <c r="L90" s="233"/>
      <c r="M90" s="233"/>
      <c r="N90" s="233"/>
      <c r="O90" s="233"/>
      <c r="P90" s="234" t="s">
        <v>689</v>
      </c>
      <c r="Q90" s="234"/>
      <c r="R90" s="234"/>
      <c r="S90" s="234"/>
      <c r="T90" s="234"/>
      <c r="U90" s="234"/>
      <c r="V90" s="234"/>
      <c r="W90" s="234"/>
      <c r="X90" s="234"/>
      <c r="Y90" s="234"/>
      <c r="Z90" s="234"/>
      <c r="AA90" s="234"/>
      <c r="AB90" s="234"/>
      <c r="AC90" s="234"/>
      <c r="AD90" s="214"/>
      <c r="AE90" s="214"/>
      <c r="AF90" s="214"/>
      <c r="AG90" s="215">
        <v>1</v>
      </c>
      <c r="AH90" s="215"/>
      <c r="AI90" s="215"/>
      <c r="AJ90" s="215"/>
      <c r="AK90" s="217">
        <v>8715</v>
      </c>
      <c r="AL90" s="218"/>
      <c r="AM90" s="218"/>
      <c r="AN90" s="218"/>
      <c r="AO90" s="218"/>
      <c r="AP90" s="219"/>
      <c r="AQ90" s="206">
        <f t="shared" si="6"/>
        <v>104580</v>
      </c>
      <c r="AR90" s="206"/>
      <c r="AS90" s="206"/>
      <c r="AT90" s="206"/>
      <c r="AU90" s="206"/>
      <c r="AV90" s="206"/>
      <c r="AW90" s="206"/>
      <c r="AX90" s="206"/>
      <c r="AY90" s="199"/>
      <c r="AZ90" s="200"/>
      <c r="BA90" s="200"/>
      <c r="BB90" s="200"/>
      <c r="BC90" s="200"/>
      <c r="BD90" s="200"/>
      <c r="BE90" s="200"/>
      <c r="BF90" s="201"/>
      <c r="BG90" s="202"/>
      <c r="BH90" s="202"/>
      <c r="BI90" s="202"/>
      <c r="BJ90" s="202"/>
      <c r="BK90" s="202"/>
      <c r="BL90" s="202"/>
      <c r="BM90" s="202"/>
      <c r="BN90" s="202"/>
      <c r="BO90" s="203">
        <f t="shared" si="7"/>
        <v>14326.027397260274</v>
      </c>
      <c r="BP90" s="204"/>
      <c r="BQ90" s="204"/>
      <c r="BR90" s="204"/>
      <c r="BS90" s="204"/>
      <c r="BT90" s="204"/>
      <c r="BU90" s="204"/>
      <c r="BV90" s="205"/>
      <c r="BW90" s="202"/>
      <c r="BX90" s="202"/>
      <c r="BY90" s="202"/>
      <c r="BZ90" s="202"/>
      <c r="CA90" s="202"/>
      <c r="CB90" s="202"/>
      <c r="CC90" s="202"/>
      <c r="CD90" s="202"/>
      <c r="CE90" s="202"/>
      <c r="CF90" s="202"/>
      <c r="CG90" s="202"/>
      <c r="CH90" s="202"/>
      <c r="CI90" s="202"/>
      <c r="CJ90" s="202"/>
      <c r="CK90" s="202"/>
      <c r="CL90" s="202"/>
      <c r="CM90" s="202"/>
      <c r="CN90" s="202"/>
      <c r="CO90" s="202"/>
      <c r="CP90" s="202"/>
      <c r="CQ90" s="202"/>
      <c r="CR90" s="202"/>
      <c r="CS90" s="202"/>
      <c r="CT90" s="202"/>
      <c r="CU90" s="202"/>
      <c r="CV90" s="206">
        <f t="shared" si="8"/>
        <v>118906.02739726027</v>
      </c>
      <c r="CW90" s="206"/>
      <c r="CX90" s="206"/>
      <c r="CY90" s="206"/>
      <c r="CZ90" s="206"/>
      <c r="DA90" s="206"/>
      <c r="DB90" s="206"/>
      <c r="DC90" s="206"/>
      <c r="DD90" s="206"/>
      <c r="DE90" s="207"/>
    </row>
    <row r="91" spans="1:109" s="2" customFormat="1" ht="23.25" customHeight="1" x14ac:dyDescent="0.2">
      <c r="A91" s="232" t="s">
        <v>691</v>
      </c>
      <c r="B91" s="233"/>
      <c r="C91" s="233"/>
      <c r="D91" s="233"/>
      <c r="E91" s="233"/>
      <c r="F91" s="233"/>
      <c r="G91" s="233"/>
      <c r="H91" s="233"/>
      <c r="I91" s="233"/>
      <c r="J91" s="233"/>
      <c r="K91" s="233"/>
      <c r="L91" s="233"/>
      <c r="M91" s="233"/>
      <c r="N91" s="233"/>
      <c r="O91" s="233"/>
      <c r="P91" s="234" t="s">
        <v>689</v>
      </c>
      <c r="Q91" s="234"/>
      <c r="R91" s="234"/>
      <c r="S91" s="234"/>
      <c r="T91" s="234"/>
      <c r="U91" s="234"/>
      <c r="V91" s="234"/>
      <c r="W91" s="234"/>
      <c r="X91" s="234"/>
      <c r="Y91" s="234"/>
      <c r="Z91" s="234"/>
      <c r="AA91" s="234"/>
      <c r="AB91" s="234"/>
      <c r="AC91" s="234"/>
      <c r="AD91" s="214"/>
      <c r="AE91" s="214"/>
      <c r="AF91" s="214"/>
      <c r="AG91" s="215">
        <v>1</v>
      </c>
      <c r="AH91" s="215"/>
      <c r="AI91" s="215"/>
      <c r="AJ91" s="215"/>
      <c r="AK91" s="217">
        <v>5444</v>
      </c>
      <c r="AL91" s="218"/>
      <c r="AM91" s="218"/>
      <c r="AN91" s="218"/>
      <c r="AO91" s="218"/>
      <c r="AP91" s="219"/>
      <c r="AQ91" s="206">
        <f t="shared" si="6"/>
        <v>65328</v>
      </c>
      <c r="AR91" s="206"/>
      <c r="AS91" s="206"/>
      <c r="AT91" s="206"/>
      <c r="AU91" s="206"/>
      <c r="AV91" s="206"/>
      <c r="AW91" s="206"/>
      <c r="AX91" s="206"/>
      <c r="AY91" s="199"/>
      <c r="AZ91" s="200"/>
      <c r="BA91" s="200"/>
      <c r="BB91" s="200"/>
      <c r="BC91" s="200"/>
      <c r="BD91" s="200"/>
      <c r="BE91" s="200"/>
      <c r="BF91" s="201"/>
      <c r="BG91" s="202"/>
      <c r="BH91" s="202"/>
      <c r="BI91" s="202"/>
      <c r="BJ91" s="202"/>
      <c r="BK91" s="202"/>
      <c r="BL91" s="202"/>
      <c r="BM91" s="202"/>
      <c r="BN91" s="202"/>
      <c r="BO91" s="203">
        <f t="shared" si="7"/>
        <v>8949.0410958904104</v>
      </c>
      <c r="BP91" s="204"/>
      <c r="BQ91" s="204"/>
      <c r="BR91" s="204"/>
      <c r="BS91" s="204"/>
      <c r="BT91" s="204"/>
      <c r="BU91" s="204"/>
      <c r="BV91" s="205"/>
      <c r="BW91" s="202"/>
      <c r="BX91" s="202"/>
      <c r="BY91" s="202"/>
      <c r="BZ91" s="202"/>
      <c r="CA91" s="202"/>
      <c r="CB91" s="202"/>
      <c r="CC91" s="202"/>
      <c r="CD91" s="202"/>
      <c r="CE91" s="202"/>
      <c r="CF91" s="202"/>
      <c r="CG91" s="202"/>
      <c r="CH91" s="202"/>
      <c r="CI91" s="202"/>
      <c r="CJ91" s="202"/>
      <c r="CK91" s="202"/>
      <c r="CL91" s="202"/>
      <c r="CM91" s="202"/>
      <c r="CN91" s="202"/>
      <c r="CO91" s="202"/>
      <c r="CP91" s="202"/>
      <c r="CQ91" s="202"/>
      <c r="CR91" s="202"/>
      <c r="CS91" s="202"/>
      <c r="CT91" s="202"/>
      <c r="CU91" s="202"/>
      <c r="CV91" s="206">
        <f t="shared" si="8"/>
        <v>74277.04109589041</v>
      </c>
      <c r="CW91" s="206"/>
      <c r="CX91" s="206"/>
      <c r="CY91" s="206"/>
      <c r="CZ91" s="206"/>
      <c r="DA91" s="206"/>
      <c r="DB91" s="206"/>
      <c r="DC91" s="206"/>
      <c r="DD91" s="206"/>
      <c r="DE91" s="207"/>
    </row>
    <row r="92" spans="1:109" s="2" customFormat="1" ht="23.25" customHeight="1" x14ac:dyDescent="0.2">
      <c r="A92" s="232" t="s">
        <v>692</v>
      </c>
      <c r="B92" s="233"/>
      <c r="C92" s="233"/>
      <c r="D92" s="233"/>
      <c r="E92" s="233"/>
      <c r="F92" s="233"/>
      <c r="G92" s="233"/>
      <c r="H92" s="233"/>
      <c r="I92" s="233"/>
      <c r="J92" s="233"/>
      <c r="K92" s="233"/>
      <c r="L92" s="233"/>
      <c r="M92" s="233"/>
      <c r="N92" s="233"/>
      <c r="O92" s="233"/>
      <c r="P92" s="234" t="s">
        <v>693</v>
      </c>
      <c r="Q92" s="234"/>
      <c r="R92" s="234"/>
      <c r="S92" s="234"/>
      <c r="T92" s="234"/>
      <c r="U92" s="234"/>
      <c r="V92" s="234"/>
      <c r="W92" s="234"/>
      <c r="X92" s="234"/>
      <c r="Y92" s="234"/>
      <c r="Z92" s="234"/>
      <c r="AA92" s="234"/>
      <c r="AB92" s="234"/>
      <c r="AC92" s="234"/>
      <c r="AD92" s="214"/>
      <c r="AE92" s="214"/>
      <c r="AF92" s="214"/>
      <c r="AG92" s="215">
        <v>3</v>
      </c>
      <c r="AH92" s="215"/>
      <c r="AI92" s="215"/>
      <c r="AJ92" s="215"/>
      <c r="AK92" s="217">
        <v>3030</v>
      </c>
      <c r="AL92" s="218"/>
      <c r="AM92" s="218"/>
      <c r="AN92" s="218"/>
      <c r="AO92" s="218"/>
      <c r="AP92" s="219"/>
      <c r="AQ92" s="206">
        <f t="shared" si="6"/>
        <v>109080</v>
      </c>
      <c r="AR92" s="206"/>
      <c r="AS92" s="206"/>
      <c r="AT92" s="206"/>
      <c r="AU92" s="206"/>
      <c r="AV92" s="206"/>
      <c r="AW92" s="206"/>
      <c r="AX92" s="206"/>
      <c r="AY92" s="199"/>
      <c r="AZ92" s="200"/>
      <c r="BA92" s="200"/>
      <c r="BB92" s="200"/>
      <c r="BC92" s="200"/>
      <c r="BD92" s="200"/>
      <c r="BE92" s="200"/>
      <c r="BF92" s="201"/>
      <c r="BG92" s="202"/>
      <c r="BH92" s="202"/>
      <c r="BI92" s="202"/>
      <c r="BJ92" s="202"/>
      <c r="BK92" s="202"/>
      <c r="BL92" s="202"/>
      <c r="BM92" s="202"/>
      <c r="BN92" s="202"/>
      <c r="BO92" s="203">
        <f t="shared" si="7"/>
        <v>14942.465753424656</v>
      </c>
      <c r="BP92" s="204"/>
      <c r="BQ92" s="204"/>
      <c r="BR92" s="204"/>
      <c r="BS92" s="204"/>
      <c r="BT92" s="204"/>
      <c r="BU92" s="204"/>
      <c r="BV92" s="205"/>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6">
        <f t="shared" si="8"/>
        <v>124022.46575342465</v>
      </c>
      <c r="CW92" s="206"/>
      <c r="CX92" s="206"/>
      <c r="CY92" s="206"/>
      <c r="CZ92" s="206"/>
      <c r="DA92" s="206"/>
      <c r="DB92" s="206"/>
      <c r="DC92" s="206"/>
      <c r="DD92" s="206"/>
      <c r="DE92" s="207"/>
    </row>
    <row r="93" spans="1:109" s="2" customFormat="1" ht="23.25" customHeight="1" x14ac:dyDescent="0.2">
      <c r="A93" s="232" t="s">
        <v>694</v>
      </c>
      <c r="B93" s="233"/>
      <c r="C93" s="233"/>
      <c r="D93" s="233"/>
      <c r="E93" s="233"/>
      <c r="F93" s="233"/>
      <c r="G93" s="233"/>
      <c r="H93" s="233"/>
      <c r="I93" s="233"/>
      <c r="J93" s="233"/>
      <c r="K93" s="233"/>
      <c r="L93" s="233"/>
      <c r="M93" s="233"/>
      <c r="N93" s="233"/>
      <c r="O93" s="233"/>
      <c r="P93" s="234" t="s">
        <v>14</v>
      </c>
      <c r="Q93" s="234"/>
      <c r="R93" s="234"/>
      <c r="S93" s="234"/>
      <c r="T93" s="234"/>
      <c r="U93" s="234"/>
      <c r="V93" s="234"/>
      <c r="W93" s="234"/>
      <c r="X93" s="234"/>
      <c r="Y93" s="234"/>
      <c r="Z93" s="234"/>
      <c r="AA93" s="234"/>
      <c r="AB93" s="234"/>
      <c r="AC93" s="234"/>
      <c r="AD93" s="214"/>
      <c r="AE93" s="214"/>
      <c r="AF93" s="214"/>
      <c r="AG93" s="215">
        <v>1</v>
      </c>
      <c r="AH93" s="215"/>
      <c r="AI93" s="215"/>
      <c r="AJ93" s="215"/>
      <c r="AK93" s="217">
        <v>2753</v>
      </c>
      <c r="AL93" s="218"/>
      <c r="AM93" s="218"/>
      <c r="AN93" s="218"/>
      <c r="AO93" s="218"/>
      <c r="AP93" s="219"/>
      <c r="AQ93" s="206">
        <f t="shared" si="6"/>
        <v>33036</v>
      </c>
      <c r="AR93" s="206"/>
      <c r="AS93" s="206"/>
      <c r="AT93" s="206"/>
      <c r="AU93" s="206"/>
      <c r="AV93" s="206"/>
      <c r="AW93" s="206"/>
      <c r="AX93" s="206"/>
      <c r="AY93" s="199"/>
      <c r="AZ93" s="200"/>
      <c r="BA93" s="200"/>
      <c r="BB93" s="200"/>
      <c r="BC93" s="200"/>
      <c r="BD93" s="200"/>
      <c r="BE93" s="200"/>
      <c r="BF93" s="201"/>
      <c r="BG93" s="202"/>
      <c r="BH93" s="202"/>
      <c r="BI93" s="202"/>
      <c r="BJ93" s="202"/>
      <c r="BK93" s="202"/>
      <c r="BL93" s="202"/>
      <c r="BM93" s="202"/>
      <c r="BN93" s="202"/>
      <c r="BO93" s="203">
        <f t="shared" si="7"/>
        <v>4525.4794520547948</v>
      </c>
      <c r="BP93" s="204"/>
      <c r="BQ93" s="204"/>
      <c r="BR93" s="204"/>
      <c r="BS93" s="204"/>
      <c r="BT93" s="204"/>
      <c r="BU93" s="204"/>
      <c r="BV93" s="205"/>
      <c r="BW93" s="202"/>
      <c r="BX93" s="202"/>
      <c r="BY93" s="202"/>
      <c r="BZ93" s="202"/>
      <c r="CA93" s="202"/>
      <c r="CB93" s="202"/>
      <c r="CC93" s="202"/>
      <c r="CD93" s="202"/>
      <c r="CE93" s="202"/>
      <c r="CF93" s="202"/>
      <c r="CG93" s="202"/>
      <c r="CH93" s="202"/>
      <c r="CI93" s="202"/>
      <c r="CJ93" s="202"/>
      <c r="CK93" s="202"/>
      <c r="CL93" s="202"/>
      <c r="CM93" s="202"/>
      <c r="CN93" s="202"/>
      <c r="CO93" s="202"/>
      <c r="CP93" s="202"/>
      <c r="CQ93" s="202"/>
      <c r="CR93" s="202"/>
      <c r="CS93" s="202"/>
      <c r="CT93" s="202"/>
      <c r="CU93" s="202"/>
      <c r="CV93" s="206">
        <f t="shared" si="8"/>
        <v>37561.479452054795</v>
      </c>
      <c r="CW93" s="206"/>
      <c r="CX93" s="206"/>
      <c r="CY93" s="206"/>
      <c r="CZ93" s="206"/>
      <c r="DA93" s="206"/>
      <c r="DB93" s="206"/>
      <c r="DC93" s="206"/>
      <c r="DD93" s="206"/>
      <c r="DE93" s="207"/>
    </row>
    <row r="94" spans="1:109" s="2" customFormat="1" ht="23.25" customHeight="1" x14ac:dyDescent="0.2">
      <c r="A94" s="232" t="s">
        <v>695</v>
      </c>
      <c r="B94" s="233"/>
      <c r="C94" s="233"/>
      <c r="D94" s="233"/>
      <c r="E94" s="233"/>
      <c r="F94" s="233"/>
      <c r="G94" s="233"/>
      <c r="H94" s="233"/>
      <c r="I94" s="233"/>
      <c r="J94" s="233"/>
      <c r="K94" s="233"/>
      <c r="L94" s="233"/>
      <c r="M94" s="233"/>
      <c r="N94" s="233"/>
      <c r="O94" s="233"/>
      <c r="P94" s="234" t="s">
        <v>14</v>
      </c>
      <c r="Q94" s="234"/>
      <c r="R94" s="234"/>
      <c r="S94" s="234"/>
      <c r="T94" s="234"/>
      <c r="U94" s="234"/>
      <c r="V94" s="234"/>
      <c r="W94" s="234"/>
      <c r="X94" s="234"/>
      <c r="Y94" s="234"/>
      <c r="Z94" s="234"/>
      <c r="AA94" s="234"/>
      <c r="AB94" s="234"/>
      <c r="AC94" s="234"/>
      <c r="AD94" s="214"/>
      <c r="AE94" s="214"/>
      <c r="AF94" s="214"/>
      <c r="AG94" s="215">
        <v>1</v>
      </c>
      <c r="AH94" s="215"/>
      <c r="AI94" s="215"/>
      <c r="AJ94" s="215"/>
      <c r="AK94" s="217">
        <v>933</v>
      </c>
      <c r="AL94" s="218"/>
      <c r="AM94" s="218"/>
      <c r="AN94" s="218"/>
      <c r="AO94" s="218"/>
      <c r="AP94" s="219"/>
      <c r="AQ94" s="206">
        <f t="shared" si="6"/>
        <v>11196</v>
      </c>
      <c r="AR94" s="206"/>
      <c r="AS94" s="206"/>
      <c r="AT94" s="206"/>
      <c r="AU94" s="206"/>
      <c r="AV94" s="206"/>
      <c r="AW94" s="206"/>
      <c r="AX94" s="206"/>
      <c r="AY94" s="199"/>
      <c r="AZ94" s="200"/>
      <c r="BA94" s="200"/>
      <c r="BB94" s="200"/>
      <c r="BC94" s="200"/>
      <c r="BD94" s="200"/>
      <c r="BE94" s="200"/>
      <c r="BF94" s="201"/>
      <c r="BG94" s="202"/>
      <c r="BH94" s="202"/>
      <c r="BI94" s="202"/>
      <c r="BJ94" s="202"/>
      <c r="BK94" s="202"/>
      <c r="BL94" s="202"/>
      <c r="BM94" s="202"/>
      <c r="BN94" s="202"/>
      <c r="BO94" s="203">
        <f t="shared" si="7"/>
        <v>1533.6986301369864</v>
      </c>
      <c r="BP94" s="204"/>
      <c r="BQ94" s="204"/>
      <c r="BR94" s="204"/>
      <c r="BS94" s="204"/>
      <c r="BT94" s="204"/>
      <c r="BU94" s="204"/>
      <c r="BV94" s="205"/>
      <c r="BW94" s="202"/>
      <c r="BX94" s="202"/>
      <c r="BY94" s="202"/>
      <c r="BZ94" s="202"/>
      <c r="CA94" s="202"/>
      <c r="CB94" s="202"/>
      <c r="CC94" s="202"/>
      <c r="CD94" s="202"/>
      <c r="CE94" s="202"/>
      <c r="CF94" s="202"/>
      <c r="CG94" s="202"/>
      <c r="CH94" s="202"/>
      <c r="CI94" s="202"/>
      <c r="CJ94" s="202"/>
      <c r="CK94" s="202"/>
      <c r="CL94" s="202"/>
      <c r="CM94" s="202"/>
      <c r="CN94" s="202"/>
      <c r="CO94" s="202"/>
      <c r="CP94" s="202"/>
      <c r="CQ94" s="202"/>
      <c r="CR94" s="202"/>
      <c r="CS94" s="202"/>
      <c r="CT94" s="202"/>
      <c r="CU94" s="202"/>
      <c r="CV94" s="206">
        <f t="shared" si="8"/>
        <v>12729.698630136987</v>
      </c>
      <c r="CW94" s="206"/>
      <c r="CX94" s="206"/>
      <c r="CY94" s="206"/>
      <c r="CZ94" s="206"/>
      <c r="DA94" s="206"/>
      <c r="DB94" s="206"/>
      <c r="DC94" s="206"/>
      <c r="DD94" s="206"/>
      <c r="DE94" s="207"/>
    </row>
    <row r="95" spans="1:109" s="2" customFormat="1" ht="23.25" customHeight="1" x14ac:dyDescent="0.2">
      <c r="A95" s="232" t="s">
        <v>696</v>
      </c>
      <c r="B95" s="233"/>
      <c r="C95" s="233"/>
      <c r="D95" s="233"/>
      <c r="E95" s="233"/>
      <c r="F95" s="233"/>
      <c r="G95" s="233"/>
      <c r="H95" s="233"/>
      <c r="I95" s="233"/>
      <c r="J95" s="233"/>
      <c r="K95" s="233"/>
      <c r="L95" s="233"/>
      <c r="M95" s="233"/>
      <c r="N95" s="233"/>
      <c r="O95" s="233"/>
      <c r="P95" s="234" t="s">
        <v>14</v>
      </c>
      <c r="Q95" s="234"/>
      <c r="R95" s="234"/>
      <c r="S95" s="234"/>
      <c r="T95" s="234"/>
      <c r="U95" s="234"/>
      <c r="V95" s="234"/>
      <c r="W95" s="234"/>
      <c r="X95" s="234"/>
      <c r="Y95" s="234"/>
      <c r="Z95" s="234"/>
      <c r="AA95" s="234"/>
      <c r="AB95" s="234"/>
      <c r="AC95" s="234"/>
      <c r="AD95" s="214"/>
      <c r="AE95" s="214"/>
      <c r="AF95" s="214"/>
      <c r="AG95" s="215">
        <v>1</v>
      </c>
      <c r="AH95" s="215"/>
      <c r="AI95" s="215"/>
      <c r="AJ95" s="215"/>
      <c r="AK95" s="217">
        <v>1680</v>
      </c>
      <c r="AL95" s="218"/>
      <c r="AM95" s="218"/>
      <c r="AN95" s="218"/>
      <c r="AO95" s="218"/>
      <c r="AP95" s="219"/>
      <c r="AQ95" s="206">
        <f t="shared" si="6"/>
        <v>20160</v>
      </c>
      <c r="AR95" s="206"/>
      <c r="AS95" s="206"/>
      <c r="AT95" s="206"/>
      <c r="AU95" s="206"/>
      <c r="AV95" s="206"/>
      <c r="AW95" s="206"/>
      <c r="AX95" s="206"/>
      <c r="AY95" s="199"/>
      <c r="AZ95" s="200"/>
      <c r="BA95" s="200"/>
      <c r="BB95" s="200"/>
      <c r="BC95" s="200"/>
      <c r="BD95" s="200"/>
      <c r="BE95" s="200"/>
      <c r="BF95" s="201"/>
      <c r="BG95" s="202"/>
      <c r="BH95" s="202"/>
      <c r="BI95" s="202"/>
      <c r="BJ95" s="202"/>
      <c r="BK95" s="202"/>
      <c r="BL95" s="202"/>
      <c r="BM95" s="202"/>
      <c r="BN95" s="202"/>
      <c r="BO95" s="203">
        <f t="shared" si="7"/>
        <v>2761.6438356164385</v>
      </c>
      <c r="BP95" s="204"/>
      <c r="BQ95" s="204"/>
      <c r="BR95" s="204"/>
      <c r="BS95" s="204"/>
      <c r="BT95" s="204"/>
      <c r="BU95" s="204"/>
      <c r="BV95" s="205"/>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6">
        <f t="shared" si="8"/>
        <v>22921.64383561644</v>
      </c>
      <c r="CW95" s="206"/>
      <c r="CX95" s="206"/>
      <c r="CY95" s="206"/>
      <c r="CZ95" s="206"/>
      <c r="DA95" s="206"/>
      <c r="DB95" s="206"/>
      <c r="DC95" s="206"/>
      <c r="DD95" s="206"/>
      <c r="DE95" s="207"/>
    </row>
    <row r="96" spans="1:109" s="2" customFormat="1" ht="23.25" customHeight="1" x14ac:dyDescent="0.2">
      <c r="A96" s="232" t="s">
        <v>716</v>
      </c>
      <c r="B96" s="233"/>
      <c r="C96" s="233"/>
      <c r="D96" s="233"/>
      <c r="E96" s="233"/>
      <c r="F96" s="233"/>
      <c r="G96" s="233"/>
      <c r="H96" s="233"/>
      <c r="I96" s="233"/>
      <c r="J96" s="233"/>
      <c r="K96" s="233"/>
      <c r="L96" s="233"/>
      <c r="M96" s="233"/>
      <c r="N96" s="233"/>
      <c r="O96" s="233"/>
      <c r="P96" s="234" t="s">
        <v>14</v>
      </c>
      <c r="Q96" s="234"/>
      <c r="R96" s="234"/>
      <c r="S96" s="234"/>
      <c r="T96" s="234"/>
      <c r="U96" s="234"/>
      <c r="V96" s="234"/>
      <c r="W96" s="234"/>
      <c r="X96" s="234"/>
      <c r="Y96" s="234"/>
      <c r="Z96" s="234"/>
      <c r="AA96" s="234"/>
      <c r="AB96" s="234"/>
      <c r="AC96" s="234"/>
      <c r="AD96" s="214"/>
      <c r="AE96" s="214"/>
      <c r="AF96" s="214"/>
      <c r="AG96" s="215">
        <v>1</v>
      </c>
      <c r="AH96" s="215"/>
      <c r="AI96" s="215"/>
      <c r="AJ96" s="215"/>
      <c r="AK96" s="217">
        <v>449</v>
      </c>
      <c r="AL96" s="218"/>
      <c r="AM96" s="218"/>
      <c r="AN96" s="218"/>
      <c r="AO96" s="218"/>
      <c r="AP96" s="219"/>
      <c r="AQ96" s="206">
        <f t="shared" si="6"/>
        <v>5388</v>
      </c>
      <c r="AR96" s="206"/>
      <c r="AS96" s="206"/>
      <c r="AT96" s="206"/>
      <c r="AU96" s="206"/>
      <c r="AV96" s="206"/>
      <c r="AW96" s="206"/>
      <c r="AX96" s="206"/>
      <c r="AY96" s="199"/>
      <c r="AZ96" s="200"/>
      <c r="BA96" s="200"/>
      <c r="BB96" s="200"/>
      <c r="BC96" s="200"/>
      <c r="BD96" s="200"/>
      <c r="BE96" s="200"/>
      <c r="BF96" s="201"/>
      <c r="BG96" s="202"/>
      <c r="BH96" s="202"/>
      <c r="BI96" s="202"/>
      <c r="BJ96" s="202"/>
      <c r="BK96" s="202"/>
      <c r="BL96" s="202"/>
      <c r="BM96" s="202"/>
      <c r="BN96" s="202"/>
      <c r="BO96" s="203">
        <f t="shared" si="7"/>
        <v>738.08219178082186</v>
      </c>
      <c r="BP96" s="204"/>
      <c r="BQ96" s="204"/>
      <c r="BR96" s="204"/>
      <c r="BS96" s="204"/>
      <c r="BT96" s="204"/>
      <c r="BU96" s="204"/>
      <c r="BV96" s="205"/>
      <c r="BW96" s="202"/>
      <c r="BX96" s="202"/>
      <c r="BY96" s="202"/>
      <c r="BZ96" s="202"/>
      <c r="CA96" s="202"/>
      <c r="CB96" s="202"/>
      <c r="CC96" s="202"/>
      <c r="CD96" s="202"/>
      <c r="CE96" s="202"/>
      <c r="CF96" s="202"/>
      <c r="CG96" s="202"/>
      <c r="CH96" s="202"/>
      <c r="CI96" s="202"/>
      <c r="CJ96" s="202"/>
      <c r="CK96" s="202"/>
      <c r="CL96" s="202"/>
      <c r="CM96" s="202"/>
      <c r="CN96" s="202"/>
      <c r="CO96" s="202"/>
      <c r="CP96" s="202"/>
      <c r="CQ96" s="202"/>
      <c r="CR96" s="202"/>
      <c r="CS96" s="202"/>
      <c r="CT96" s="202"/>
      <c r="CU96" s="202"/>
      <c r="CV96" s="206">
        <f t="shared" si="8"/>
        <v>6126.0821917808216</v>
      </c>
      <c r="CW96" s="206"/>
      <c r="CX96" s="206"/>
      <c r="CY96" s="206"/>
      <c r="CZ96" s="206"/>
      <c r="DA96" s="206"/>
      <c r="DB96" s="206"/>
      <c r="DC96" s="206"/>
      <c r="DD96" s="206"/>
      <c r="DE96" s="207"/>
    </row>
    <row r="97" spans="1:109" s="2" customFormat="1" ht="23.25" customHeight="1" x14ac:dyDescent="0.2">
      <c r="A97" s="232" t="s">
        <v>697</v>
      </c>
      <c r="B97" s="233"/>
      <c r="C97" s="233"/>
      <c r="D97" s="233"/>
      <c r="E97" s="233"/>
      <c r="F97" s="233"/>
      <c r="G97" s="233"/>
      <c r="H97" s="233"/>
      <c r="I97" s="233"/>
      <c r="J97" s="233"/>
      <c r="K97" s="233"/>
      <c r="L97" s="233"/>
      <c r="M97" s="233"/>
      <c r="N97" s="233"/>
      <c r="O97" s="233"/>
      <c r="P97" s="234" t="s">
        <v>470</v>
      </c>
      <c r="Q97" s="234"/>
      <c r="R97" s="234"/>
      <c r="S97" s="234"/>
      <c r="T97" s="234"/>
      <c r="U97" s="234"/>
      <c r="V97" s="234"/>
      <c r="W97" s="234"/>
      <c r="X97" s="234"/>
      <c r="Y97" s="234"/>
      <c r="Z97" s="234"/>
      <c r="AA97" s="234"/>
      <c r="AB97" s="234"/>
      <c r="AC97" s="234"/>
      <c r="AD97" s="214"/>
      <c r="AE97" s="214"/>
      <c r="AF97" s="214"/>
      <c r="AG97" s="215">
        <v>1</v>
      </c>
      <c r="AH97" s="215"/>
      <c r="AI97" s="215"/>
      <c r="AJ97" s="215"/>
      <c r="AK97" s="217">
        <v>3154</v>
      </c>
      <c r="AL97" s="218"/>
      <c r="AM97" s="218"/>
      <c r="AN97" s="218"/>
      <c r="AO97" s="218"/>
      <c r="AP97" s="219"/>
      <c r="AQ97" s="206">
        <f t="shared" si="6"/>
        <v>37848</v>
      </c>
      <c r="AR97" s="206"/>
      <c r="AS97" s="206"/>
      <c r="AT97" s="206"/>
      <c r="AU97" s="206"/>
      <c r="AV97" s="206"/>
      <c r="AW97" s="206"/>
      <c r="AX97" s="206"/>
      <c r="AY97" s="199"/>
      <c r="AZ97" s="200"/>
      <c r="BA97" s="200"/>
      <c r="BB97" s="200"/>
      <c r="BC97" s="200"/>
      <c r="BD97" s="200"/>
      <c r="BE97" s="200"/>
      <c r="BF97" s="201"/>
      <c r="BG97" s="202"/>
      <c r="BH97" s="202"/>
      <c r="BI97" s="202"/>
      <c r="BJ97" s="202"/>
      <c r="BK97" s="202"/>
      <c r="BL97" s="202"/>
      <c r="BM97" s="202"/>
      <c r="BN97" s="202"/>
      <c r="BO97" s="203">
        <f t="shared" si="7"/>
        <v>5184.6575342465758</v>
      </c>
      <c r="BP97" s="204"/>
      <c r="BQ97" s="204"/>
      <c r="BR97" s="204"/>
      <c r="BS97" s="204"/>
      <c r="BT97" s="204"/>
      <c r="BU97" s="204"/>
      <c r="BV97" s="205"/>
      <c r="BW97" s="202"/>
      <c r="BX97" s="202"/>
      <c r="BY97" s="202"/>
      <c r="BZ97" s="202"/>
      <c r="CA97" s="202"/>
      <c r="CB97" s="202"/>
      <c r="CC97" s="202"/>
      <c r="CD97" s="202"/>
      <c r="CE97" s="202"/>
      <c r="CF97" s="202"/>
      <c r="CG97" s="202"/>
      <c r="CH97" s="202"/>
      <c r="CI97" s="202"/>
      <c r="CJ97" s="202"/>
      <c r="CK97" s="202"/>
      <c r="CL97" s="202"/>
      <c r="CM97" s="202"/>
      <c r="CN97" s="202"/>
      <c r="CO97" s="202"/>
      <c r="CP97" s="202"/>
      <c r="CQ97" s="202"/>
      <c r="CR97" s="202"/>
      <c r="CS97" s="202"/>
      <c r="CT97" s="202"/>
      <c r="CU97" s="202"/>
      <c r="CV97" s="206">
        <f t="shared" si="8"/>
        <v>43032.657534246573</v>
      </c>
      <c r="CW97" s="206"/>
      <c r="CX97" s="206"/>
      <c r="CY97" s="206"/>
      <c r="CZ97" s="206"/>
      <c r="DA97" s="206"/>
      <c r="DB97" s="206"/>
      <c r="DC97" s="206"/>
      <c r="DD97" s="206"/>
      <c r="DE97" s="207"/>
    </row>
    <row r="98" spans="1:109" s="2" customFormat="1" ht="23.25" customHeight="1" x14ac:dyDescent="0.2">
      <c r="A98" s="232" t="s">
        <v>698</v>
      </c>
      <c r="B98" s="233"/>
      <c r="C98" s="233"/>
      <c r="D98" s="233"/>
      <c r="E98" s="233"/>
      <c r="F98" s="233"/>
      <c r="G98" s="233"/>
      <c r="H98" s="233"/>
      <c r="I98" s="233"/>
      <c r="J98" s="233"/>
      <c r="K98" s="233"/>
      <c r="L98" s="233"/>
      <c r="M98" s="233"/>
      <c r="N98" s="233"/>
      <c r="O98" s="233"/>
      <c r="P98" s="234" t="s">
        <v>470</v>
      </c>
      <c r="Q98" s="234"/>
      <c r="R98" s="234"/>
      <c r="S98" s="234"/>
      <c r="T98" s="234"/>
      <c r="U98" s="234"/>
      <c r="V98" s="234"/>
      <c r="W98" s="234"/>
      <c r="X98" s="234"/>
      <c r="Y98" s="234"/>
      <c r="Z98" s="234"/>
      <c r="AA98" s="234"/>
      <c r="AB98" s="234"/>
      <c r="AC98" s="234"/>
      <c r="AD98" s="214"/>
      <c r="AE98" s="214"/>
      <c r="AF98" s="214"/>
      <c r="AG98" s="215">
        <v>1</v>
      </c>
      <c r="AH98" s="215"/>
      <c r="AI98" s="215"/>
      <c r="AJ98" s="215"/>
      <c r="AK98" s="217">
        <v>3500</v>
      </c>
      <c r="AL98" s="218"/>
      <c r="AM98" s="218"/>
      <c r="AN98" s="218"/>
      <c r="AO98" s="218"/>
      <c r="AP98" s="219"/>
      <c r="AQ98" s="206">
        <f t="shared" si="6"/>
        <v>42000</v>
      </c>
      <c r="AR98" s="206"/>
      <c r="AS98" s="206"/>
      <c r="AT98" s="206"/>
      <c r="AU98" s="206"/>
      <c r="AV98" s="206"/>
      <c r="AW98" s="206"/>
      <c r="AX98" s="206"/>
      <c r="AY98" s="199"/>
      <c r="AZ98" s="200"/>
      <c r="BA98" s="200"/>
      <c r="BB98" s="200"/>
      <c r="BC98" s="200"/>
      <c r="BD98" s="200"/>
      <c r="BE98" s="200"/>
      <c r="BF98" s="201"/>
      <c r="BG98" s="202"/>
      <c r="BH98" s="202"/>
      <c r="BI98" s="202"/>
      <c r="BJ98" s="202"/>
      <c r="BK98" s="202"/>
      <c r="BL98" s="202"/>
      <c r="BM98" s="202"/>
      <c r="BN98" s="202"/>
      <c r="BO98" s="203">
        <f t="shared" si="7"/>
        <v>5753.4246575342468</v>
      </c>
      <c r="BP98" s="204"/>
      <c r="BQ98" s="204"/>
      <c r="BR98" s="204"/>
      <c r="BS98" s="204"/>
      <c r="BT98" s="204"/>
      <c r="BU98" s="204"/>
      <c r="BV98" s="205"/>
      <c r="BW98" s="202"/>
      <c r="BX98" s="202"/>
      <c r="BY98" s="202"/>
      <c r="BZ98" s="202"/>
      <c r="CA98" s="202"/>
      <c r="CB98" s="202"/>
      <c r="CC98" s="202"/>
      <c r="CD98" s="202"/>
      <c r="CE98" s="202"/>
      <c r="CF98" s="202"/>
      <c r="CG98" s="202"/>
      <c r="CH98" s="202"/>
      <c r="CI98" s="202"/>
      <c r="CJ98" s="202"/>
      <c r="CK98" s="202"/>
      <c r="CL98" s="202"/>
      <c r="CM98" s="202"/>
      <c r="CN98" s="202"/>
      <c r="CO98" s="202"/>
      <c r="CP98" s="202"/>
      <c r="CQ98" s="202"/>
      <c r="CR98" s="202"/>
      <c r="CS98" s="202"/>
      <c r="CT98" s="202"/>
      <c r="CU98" s="202"/>
      <c r="CV98" s="206">
        <f t="shared" si="8"/>
        <v>47753.424657534248</v>
      </c>
      <c r="CW98" s="206"/>
      <c r="CX98" s="206"/>
      <c r="CY98" s="206"/>
      <c r="CZ98" s="206"/>
      <c r="DA98" s="206"/>
      <c r="DB98" s="206"/>
      <c r="DC98" s="206"/>
      <c r="DD98" s="206"/>
      <c r="DE98" s="207"/>
    </row>
    <row r="99" spans="1:109" s="2" customFormat="1" ht="23.25" customHeight="1" x14ac:dyDescent="0.2">
      <c r="A99" s="232" t="s">
        <v>699</v>
      </c>
      <c r="B99" s="233"/>
      <c r="C99" s="233"/>
      <c r="D99" s="233"/>
      <c r="E99" s="233"/>
      <c r="F99" s="233"/>
      <c r="G99" s="233"/>
      <c r="H99" s="233"/>
      <c r="I99" s="233"/>
      <c r="J99" s="233"/>
      <c r="K99" s="233"/>
      <c r="L99" s="233"/>
      <c r="M99" s="233"/>
      <c r="N99" s="233"/>
      <c r="O99" s="233"/>
      <c r="P99" s="234" t="s">
        <v>636</v>
      </c>
      <c r="Q99" s="234"/>
      <c r="R99" s="234"/>
      <c r="S99" s="234"/>
      <c r="T99" s="234"/>
      <c r="U99" s="234"/>
      <c r="V99" s="234"/>
      <c r="W99" s="234"/>
      <c r="X99" s="234"/>
      <c r="Y99" s="234"/>
      <c r="Z99" s="234"/>
      <c r="AA99" s="234"/>
      <c r="AB99" s="234"/>
      <c r="AC99" s="234"/>
      <c r="AD99" s="214"/>
      <c r="AE99" s="214"/>
      <c r="AF99" s="214"/>
      <c r="AG99" s="215">
        <v>1</v>
      </c>
      <c r="AH99" s="215"/>
      <c r="AI99" s="215"/>
      <c r="AJ99" s="215"/>
      <c r="AK99" s="217">
        <v>2400</v>
      </c>
      <c r="AL99" s="218"/>
      <c r="AM99" s="218"/>
      <c r="AN99" s="218"/>
      <c r="AO99" s="218"/>
      <c r="AP99" s="219"/>
      <c r="AQ99" s="206">
        <f t="shared" si="3"/>
        <v>28800</v>
      </c>
      <c r="AR99" s="206"/>
      <c r="AS99" s="206"/>
      <c r="AT99" s="206"/>
      <c r="AU99" s="206"/>
      <c r="AV99" s="206"/>
      <c r="AW99" s="206"/>
      <c r="AX99" s="206"/>
      <c r="AY99" s="199"/>
      <c r="AZ99" s="200"/>
      <c r="BA99" s="200"/>
      <c r="BB99" s="200"/>
      <c r="BC99" s="200"/>
      <c r="BD99" s="200"/>
      <c r="BE99" s="200"/>
      <c r="BF99" s="201"/>
      <c r="BG99" s="202"/>
      <c r="BH99" s="202"/>
      <c r="BI99" s="202"/>
      <c r="BJ99" s="202"/>
      <c r="BK99" s="202"/>
      <c r="BL99" s="202"/>
      <c r="BM99" s="202"/>
      <c r="BN99" s="202"/>
      <c r="BO99" s="203">
        <f t="shared" si="4"/>
        <v>3945.205479452055</v>
      </c>
      <c r="BP99" s="204"/>
      <c r="BQ99" s="204"/>
      <c r="BR99" s="204"/>
      <c r="BS99" s="204"/>
      <c r="BT99" s="204"/>
      <c r="BU99" s="204"/>
      <c r="BV99" s="205"/>
      <c r="BW99" s="202"/>
      <c r="BX99" s="202"/>
      <c r="BY99" s="202"/>
      <c r="BZ99" s="202"/>
      <c r="CA99" s="202"/>
      <c r="CB99" s="202"/>
      <c r="CC99" s="202"/>
      <c r="CD99" s="202"/>
      <c r="CE99" s="202"/>
      <c r="CF99" s="202"/>
      <c r="CG99" s="202"/>
      <c r="CH99" s="202"/>
      <c r="CI99" s="202"/>
      <c r="CJ99" s="202"/>
      <c r="CK99" s="202"/>
      <c r="CL99" s="202"/>
      <c r="CM99" s="202"/>
      <c r="CN99" s="202"/>
      <c r="CO99" s="202"/>
      <c r="CP99" s="202"/>
      <c r="CQ99" s="202"/>
      <c r="CR99" s="202"/>
      <c r="CS99" s="202"/>
      <c r="CT99" s="202"/>
      <c r="CU99" s="202"/>
      <c r="CV99" s="206">
        <f t="shared" si="5"/>
        <v>32745.205479452055</v>
      </c>
      <c r="CW99" s="206"/>
      <c r="CX99" s="206"/>
      <c r="CY99" s="206"/>
      <c r="CZ99" s="206"/>
      <c r="DA99" s="206"/>
      <c r="DB99" s="206"/>
      <c r="DC99" s="206"/>
      <c r="DD99" s="206"/>
      <c r="DE99" s="207"/>
    </row>
    <row r="100" spans="1:109" s="2" customFormat="1" ht="23.25" customHeight="1" x14ac:dyDescent="0.2">
      <c r="A100" s="232" t="s">
        <v>703</v>
      </c>
      <c r="B100" s="233"/>
      <c r="C100" s="233"/>
      <c r="D100" s="233"/>
      <c r="E100" s="233"/>
      <c r="F100" s="233"/>
      <c r="G100" s="233"/>
      <c r="H100" s="233"/>
      <c r="I100" s="233"/>
      <c r="J100" s="233"/>
      <c r="K100" s="233"/>
      <c r="L100" s="233"/>
      <c r="M100" s="233"/>
      <c r="N100" s="233"/>
      <c r="O100" s="233"/>
      <c r="P100" s="234" t="s">
        <v>470</v>
      </c>
      <c r="Q100" s="234"/>
      <c r="R100" s="234"/>
      <c r="S100" s="234"/>
      <c r="T100" s="234"/>
      <c r="U100" s="234"/>
      <c r="V100" s="234"/>
      <c r="W100" s="234"/>
      <c r="X100" s="234"/>
      <c r="Y100" s="234"/>
      <c r="Z100" s="234"/>
      <c r="AA100" s="234"/>
      <c r="AB100" s="234"/>
      <c r="AC100" s="234"/>
      <c r="AD100" s="214"/>
      <c r="AE100" s="214"/>
      <c r="AF100" s="214"/>
      <c r="AG100" s="215">
        <v>1</v>
      </c>
      <c r="AH100" s="215"/>
      <c r="AI100" s="215"/>
      <c r="AJ100" s="215"/>
      <c r="AK100" s="217">
        <v>6200</v>
      </c>
      <c r="AL100" s="218"/>
      <c r="AM100" s="218"/>
      <c r="AN100" s="218"/>
      <c r="AO100" s="218"/>
      <c r="AP100" s="219"/>
      <c r="AQ100" s="206">
        <f t="shared" si="3"/>
        <v>74400</v>
      </c>
      <c r="AR100" s="206"/>
      <c r="AS100" s="206"/>
      <c r="AT100" s="206"/>
      <c r="AU100" s="206"/>
      <c r="AV100" s="206"/>
      <c r="AW100" s="206"/>
      <c r="AX100" s="206"/>
      <c r="AY100" s="199"/>
      <c r="AZ100" s="200"/>
      <c r="BA100" s="200"/>
      <c r="BB100" s="200"/>
      <c r="BC100" s="200"/>
      <c r="BD100" s="200"/>
      <c r="BE100" s="200"/>
      <c r="BF100" s="201"/>
      <c r="BG100" s="202"/>
      <c r="BH100" s="202"/>
      <c r="BI100" s="202"/>
      <c r="BJ100" s="202"/>
      <c r="BK100" s="202"/>
      <c r="BL100" s="202"/>
      <c r="BM100" s="202"/>
      <c r="BN100" s="202"/>
      <c r="BO100" s="203">
        <f t="shared" si="4"/>
        <v>10191.780821917808</v>
      </c>
      <c r="BP100" s="204"/>
      <c r="BQ100" s="204"/>
      <c r="BR100" s="204"/>
      <c r="BS100" s="204"/>
      <c r="BT100" s="204"/>
      <c r="BU100" s="204"/>
      <c r="BV100" s="205"/>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6">
        <f t="shared" si="5"/>
        <v>84591.780821917811</v>
      </c>
      <c r="CW100" s="206"/>
      <c r="CX100" s="206"/>
      <c r="CY100" s="206"/>
      <c r="CZ100" s="206"/>
      <c r="DA100" s="206"/>
      <c r="DB100" s="206"/>
      <c r="DC100" s="206"/>
      <c r="DD100" s="206"/>
      <c r="DE100" s="207"/>
    </row>
    <row r="101" spans="1:109" s="2" customFormat="1" ht="23.25" customHeight="1" x14ac:dyDescent="0.2">
      <c r="A101" s="208" t="s">
        <v>704</v>
      </c>
      <c r="B101" s="209"/>
      <c r="C101" s="209"/>
      <c r="D101" s="209"/>
      <c r="E101" s="209"/>
      <c r="F101" s="209"/>
      <c r="G101" s="209"/>
      <c r="H101" s="209"/>
      <c r="I101" s="209"/>
      <c r="J101" s="209"/>
      <c r="K101" s="209"/>
      <c r="L101" s="209"/>
      <c r="M101" s="209"/>
      <c r="N101" s="209"/>
      <c r="O101" s="210"/>
      <c r="P101" s="234" t="s">
        <v>631</v>
      </c>
      <c r="Q101" s="234"/>
      <c r="R101" s="234"/>
      <c r="S101" s="234"/>
      <c r="T101" s="234"/>
      <c r="U101" s="234"/>
      <c r="V101" s="234"/>
      <c r="W101" s="234"/>
      <c r="X101" s="234"/>
      <c r="Y101" s="234"/>
      <c r="Z101" s="234"/>
      <c r="AA101" s="234"/>
      <c r="AB101" s="234"/>
      <c r="AC101" s="234"/>
      <c r="AD101" s="214"/>
      <c r="AE101" s="214"/>
      <c r="AF101" s="214"/>
      <c r="AG101" s="215">
        <v>1</v>
      </c>
      <c r="AH101" s="215"/>
      <c r="AI101" s="215"/>
      <c r="AJ101" s="215"/>
      <c r="AK101" s="217">
        <v>5444</v>
      </c>
      <c r="AL101" s="218"/>
      <c r="AM101" s="218"/>
      <c r="AN101" s="218"/>
      <c r="AO101" s="218"/>
      <c r="AP101" s="219"/>
      <c r="AQ101" s="206">
        <f t="shared" si="3"/>
        <v>65328</v>
      </c>
      <c r="AR101" s="206"/>
      <c r="AS101" s="206"/>
      <c r="AT101" s="206"/>
      <c r="AU101" s="206"/>
      <c r="AV101" s="206"/>
      <c r="AW101" s="206"/>
      <c r="AX101" s="206"/>
      <c r="AY101" s="199"/>
      <c r="AZ101" s="200"/>
      <c r="BA101" s="200"/>
      <c r="BB101" s="200"/>
      <c r="BC101" s="200"/>
      <c r="BD101" s="200"/>
      <c r="BE101" s="200"/>
      <c r="BF101" s="201"/>
      <c r="BG101" s="202"/>
      <c r="BH101" s="202"/>
      <c r="BI101" s="202"/>
      <c r="BJ101" s="202"/>
      <c r="BK101" s="202"/>
      <c r="BL101" s="202"/>
      <c r="BM101" s="202"/>
      <c r="BN101" s="202"/>
      <c r="BO101" s="203">
        <f t="shared" si="4"/>
        <v>8949.0410958904104</v>
      </c>
      <c r="BP101" s="204"/>
      <c r="BQ101" s="204"/>
      <c r="BR101" s="204"/>
      <c r="BS101" s="204"/>
      <c r="BT101" s="204"/>
      <c r="BU101" s="204"/>
      <c r="BV101" s="205"/>
      <c r="BW101" s="202"/>
      <c r="BX101" s="202"/>
      <c r="BY101" s="202"/>
      <c r="BZ101" s="202"/>
      <c r="CA101" s="202"/>
      <c r="CB101" s="202"/>
      <c r="CC101" s="202"/>
      <c r="CD101" s="202"/>
      <c r="CE101" s="202"/>
      <c r="CF101" s="202"/>
      <c r="CG101" s="202"/>
      <c r="CH101" s="202"/>
      <c r="CI101" s="202"/>
      <c r="CJ101" s="202"/>
      <c r="CK101" s="202"/>
      <c r="CL101" s="202"/>
      <c r="CM101" s="202"/>
      <c r="CN101" s="202"/>
      <c r="CO101" s="202"/>
      <c r="CP101" s="202"/>
      <c r="CQ101" s="202"/>
      <c r="CR101" s="202"/>
      <c r="CS101" s="202"/>
      <c r="CT101" s="202"/>
      <c r="CU101" s="202"/>
      <c r="CV101" s="206">
        <f t="shared" si="5"/>
        <v>74277.04109589041</v>
      </c>
      <c r="CW101" s="206"/>
      <c r="CX101" s="206"/>
      <c r="CY101" s="206"/>
      <c r="CZ101" s="206"/>
      <c r="DA101" s="206"/>
      <c r="DB101" s="206"/>
      <c r="DC101" s="206"/>
      <c r="DD101" s="206"/>
      <c r="DE101" s="207"/>
    </row>
    <row r="102" spans="1:109" s="2" customFormat="1" ht="23.25" customHeight="1" x14ac:dyDescent="0.2">
      <c r="A102" s="208" t="s">
        <v>705</v>
      </c>
      <c r="B102" s="209"/>
      <c r="C102" s="209"/>
      <c r="D102" s="209"/>
      <c r="E102" s="209"/>
      <c r="F102" s="209"/>
      <c r="G102" s="209"/>
      <c r="H102" s="209"/>
      <c r="I102" s="209"/>
      <c r="J102" s="209"/>
      <c r="K102" s="209"/>
      <c r="L102" s="209"/>
      <c r="M102" s="209"/>
      <c r="N102" s="209"/>
      <c r="O102" s="210"/>
      <c r="P102" s="211" t="s">
        <v>650</v>
      </c>
      <c r="Q102" s="212"/>
      <c r="R102" s="212"/>
      <c r="S102" s="212"/>
      <c r="T102" s="212"/>
      <c r="U102" s="212"/>
      <c r="V102" s="212"/>
      <c r="W102" s="212"/>
      <c r="X102" s="212"/>
      <c r="Y102" s="212"/>
      <c r="Z102" s="212"/>
      <c r="AA102" s="212"/>
      <c r="AB102" s="212"/>
      <c r="AC102" s="213"/>
      <c r="AD102" s="239"/>
      <c r="AE102" s="240"/>
      <c r="AF102" s="241"/>
      <c r="AG102" s="242">
        <v>1</v>
      </c>
      <c r="AH102" s="243"/>
      <c r="AI102" s="243"/>
      <c r="AJ102" s="244"/>
      <c r="AK102" s="217">
        <v>8200</v>
      </c>
      <c r="AL102" s="218"/>
      <c r="AM102" s="218"/>
      <c r="AN102" s="218"/>
      <c r="AO102" s="218"/>
      <c r="AP102" s="219"/>
      <c r="AQ102" s="206">
        <f t="shared" si="3"/>
        <v>98400</v>
      </c>
      <c r="AR102" s="206"/>
      <c r="AS102" s="206"/>
      <c r="AT102" s="206"/>
      <c r="AU102" s="206"/>
      <c r="AV102" s="206"/>
      <c r="AW102" s="206"/>
      <c r="AX102" s="206"/>
      <c r="AY102" s="199"/>
      <c r="AZ102" s="200"/>
      <c r="BA102" s="200"/>
      <c r="BB102" s="200"/>
      <c r="BC102" s="200"/>
      <c r="BD102" s="200"/>
      <c r="BE102" s="200"/>
      <c r="BF102" s="201"/>
      <c r="BG102" s="202"/>
      <c r="BH102" s="202"/>
      <c r="BI102" s="202"/>
      <c r="BJ102" s="202"/>
      <c r="BK102" s="202"/>
      <c r="BL102" s="202"/>
      <c r="BM102" s="202"/>
      <c r="BN102" s="202"/>
      <c r="BO102" s="203">
        <f t="shared" si="4"/>
        <v>13479.452054794521</v>
      </c>
      <c r="BP102" s="204"/>
      <c r="BQ102" s="204"/>
      <c r="BR102" s="204"/>
      <c r="BS102" s="204"/>
      <c r="BT102" s="204"/>
      <c r="BU102" s="204"/>
      <c r="BV102" s="205"/>
      <c r="BW102" s="202"/>
      <c r="BX102" s="202"/>
      <c r="BY102" s="202"/>
      <c r="BZ102" s="202"/>
      <c r="CA102" s="202"/>
      <c r="CB102" s="202"/>
      <c r="CC102" s="202"/>
      <c r="CD102" s="202"/>
      <c r="CE102" s="202"/>
      <c r="CF102" s="202"/>
      <c r="CG102" s="202"/>
      <c r="CH102" s="202"/>
      <c r="CI102" s="202"/>
      <c r="CJ102" s="202"/>
      <c r="CK102" s="202"/>
      <c r="CL102" s="202"/>
      <c r="CM102" s="202"/>
      <c r="CN102" s="202"/>
      <c r="CO102" s="202"/>
      <c r="CP102" s="202"/>
      <c r="CQ102" s="202"/>
      <c r="CR102" s="202"/>
      <c r="CS102" s="202"/>
      <c r="CT102" s="202"/>
      <c r="CU102" s="202"/>
      <c r="CV102" s="206">
        <f t="shared" si="5"/>
        <v>111879.45205479453</v>
      </c>
      <c r="CW102" s="206"/>
      <c r="CX102" s="206"/>
      <c r="CY102" s="206"/>
      <c r="CZ102" s="206"/>
      <c r="DA102" s="206"/>
      <c r="DB102" s="206"/>
      <c r="DC102" s="206"/>
      <c r="DD102" s="206"/>
      <c r="DE102" s="207"/>
    </row>
    <row r="103" spans="1:109" s="2" customFormat="1" ht="23.25" customHeight="1" x14ac:dyDescent="0.2">
      <c r="A103" s="208" t="s">
        <v>628</v>
      </c>
      <c r="B103" s="209"/>
      <c r="C103" s="209"/>
      <c r="D103" s="209"/>
      <c r="E103" s="209"/>
      <c r="F103" s="209"/>
      <c r="G103" s="209"/>
      <c r="H103" s="209"/>
      <c r="I103" s="209"/>
      <c r="J103" s="209"/>
      <c r="K103" s="209"/>
      <c r="L103" s="209"/>
      <c r="M103" s="209"/>
      <c r="N103" s="209"/>
      <c r="O103" s="210"/>
      <c r="P103" s="211" t="s">
        <v>712</v>
      </c>
      <c r="Q103" s="212"/>
      <c r="R103" s="212"/>
      <c r="S103" s="212"/>
      <c r="T103" s="212"/>
      <c r="U103" s="212"/>
      <c r="V103" s="212"/>
      <c r="W103" s="212"/>
      <c r="X103" s="212"/>
      <c r="Y103" s="212"/>
      <c r="Z103" s="212"/>
      <c r="AA103" s="212"/>
      <c r="AB103" s="212"/>
      <c r="AC103" s="213"/>
      <c r="AD103" s="239"/>
      <c r="AE103" s="240"/>
      <c r="AF103" s="241"/>
      <c r="AG103" s="242">
        <v>1</v>
      </c>
      <c r="AH103" s="243"/>
      <c r="AI103" s="243"/>
      <c r="AJ103" s="244"/>
      <c r="AK103" s="217">
        <v>13719</v>
      </c>
      <c r="AL103" s="218"/>
      <c r="AM103" s="218"/>
      <c r="AN103" s="218"/>
      <c r="AO103" s="218"/>
      <c r="AP103" s="219"/>
      <c r="AQ103" s="206">
        <f t="shared" si="3"/>
        <v>164628</v>
      </c>
      <c r="AR103" s="206"/>
      <c r="AS103" s="206"/>
      <c r="AT103" s="206"/>
      <c r="AU103" s="206"/>
      <c r="AV103" s="206"/>
      <c r="AW103" s="206"/>
      <c r="AX103" s="206"/>
      <c r="AY103" s="199"/>
      <c r="AZ103" s="200"/>
      <c r="BA103" s="200"/>
      <c r="BB103" s="200"/>
      <c r="BC103" s="200"/>
      <c r="BD103" s="200"/>
      <c r="BE103" s="200"/>
      <c r="BF103" s="201"/>
      <c r="BG103" s="202"/>
      <c r="BH103" s="202"/>
      <c r="BI103" s="202"/>
      <c r="BJ103" s="202"/>
      <c r="BK103" s="202"/>
      <c r="BL103" s="202"/>
      <c r="BM103" s="202"/>
      <c r="BN103" s="202"/>
      <c r="BO103" s="203">
        <f t="shared" si="4"/>
        <v>22551.780821917808</v>
      </c>
      <c r="BP103" s="204"/>
      <c r="BQ103" s="204"/>
      <c r="BR103" s="204"/>
      <c r="BS103" s="204"/>
      <c r="BT103" s="204"/>
      <c r="BU103" s="204"/>
      <c r="BV103" s="205"/>
      <c r="BW103" s="202"/>
      <c r="BX103" s="202"/>
      <c r="BY103" s="202"/>
      <c r="BZ103" s="202"/>
      <c r="CA103" s="202"/>
      <c r="CB103" s="202"/>
      <c r="CC103" s="202"/>
      <c r="CD103" s="202"/>
      <c r="CE103" s="202"/>
      <c r="CF103" s="202"/>
      <c r="CG103" s="202"/>
      <c r="CH103" s="202"/>
      <c r="CI103" s="202"/>
      <c r="CJ103" s="202"/>
      <c r="CK103" s="202"/>
      <c r="CL103" s="202"/>
      <c r="CM103" s="202"/>
      <c r="CN103" s="202"/>
      <c r="CO103" s="202"/>
      <c r="CP103" s="202"/>
      <c r="CQ103" s="202"/>
      <c r="CR103" s="202"/>
      <c r="CS103" s="202"/>
      <c r="CT103" s="202"/>
      <c r="CU103" s="202"/>
      <c r="CV103" s="206">
        <f t="shared" si="5"/>
        <v>187179.78082191781</v>
      </c>
      <c r="CW103" s="206"/>
      <c r="CX103" s="206"/>
      <c r="CY103" s="206"/>
      <c r="CZ103" s="206"/>
      <c r="DA103" s="206"/>
      <c r="DB103" s="206"/>
      <c r="DC103" s="206"/>
      <c r="DD103" s="206"/>
      <c r="DE103" s="207"/>
    </row>
    <row r="104" spans="1:109" s="2" customFormat="1" ht="23.25" customHeight="1" x14ac:dyDescent="0.2">
      <c r="A104" s="208" t="s">
        <v>628</v>
      </c>
      <c r="B104" s="209"/>
      <c r="C104" s="209"/>
      <c r="D104" s="209"/>
      <c r="E104" s="209"/>
      <c r="F104" s="209"/>
      <c r="G104" s="209"/>
      <c r="H104" s="209"/>
      <c r="I104" s="209"/>
      <c r="J104" s="209"/>
      <c r="K104" s="209"/>
      <c r="L104" s="209"/>
      <c r="M104" s="209"/>
      <c r="N104" s="209"/>
      <c r="O104" s="210"/>
      <c r="P104" s="211" t="s">
        <v>700</v>
      </c>
      <c r="Q104" s="212"/>
      <c r="R104" s="212"/>
      <c r="S104" s="212"/>
      <c r="T104" s="212"/>
      <c r="U104" s="212"/>
      <c r="V104" s="212"/>
      <c r="W104" s="212"/>
      <c r="X104" s="212"/>
      <c r="Y104" s="212"/>
      <c r="Z104" s="212"/>
      <c r="AA104" s="212"/>
      <c r="AB104" s="212"/>
      <c r="AC104" s="213"/>
      <c r="AD104" s="239"/>
      <c r="AE104" s="240"/>
      <c r="AF104" s="241"/>
      <c r="AG104" s="242">
        <v>1</v>
      </c>
      <c r="AH104" s="243"/>
      <c r="AI104" s="243"/>
      <c r="AJ104" s="244"/>
      <c r="AK104" s="217">
        <v>16017</v>
      </c>
      <c r="AL104" s="218"/>
      <c r="AM104" s="218"/>
      <c r="AN104" s="218"/>
      <c r="AO104" s="218"/>
      <c r="AP104" s="219"/>
      <c r="AQ104" s="206">
        <f t="shared" si="3"/>
        <v>192204</v>
      </c>
      <c r="AR104" s="206"/>
      <c r="AS104" s="206"/>
      <c r="AT104" s="206"/>
      <c r="AU104" s="206"/>
      <c r="AV104" s="206"/>
      <c r="AW104" s="206"/>
      <c r="AX104" s="206"/>
      <c r="AY104" s="199"/>
      <c r="AZ104" s="200"/>
      <c r="BA104" s="200"/>
      <c r="BB104" s="200"/>
      <c r="BC104" s="200"/>
      <c r="BD104" s="200"/>
      <c r="BE104" s="200"/>
      <c r="BF104" s="201"/>
      <c r="BG104" s="202"/>
      <c r="BH104" s="202"/>
      <c r="BI104" s="202"/>
      <c r="BJ104" s="202"/>
      <c r="BK104" s="202"/>
      <c r="BL104" s="202"/>
      <c r="BM104" s="202"/>
      <c r="BN104" s="202"/>
      <c r="BO104" s="203">
        <f t="shared" si="4"/>
        <v>26329.31506849315</v>
      </c>
      <c r="BP104" s="204"/>
      <c r="BQ104" s="204"/>
      <c r="BR104" s="204"/>
      <c r="BS104" s="204"/>
      <c r="BT104" s="204"/>
      <c r="BU104" s="204"/>
      <c r="BV104" s="205"/>
      <c r="BW104" s="202"/>
      <c r="BX104" s="202"/>
      <c r="BY104" s="202"/>
      <c r="BZ104" s="202"/>
      <c r="CA104" s="202"/>
      <c r="CB104" s="202"/>
      <c r="CC104" s="202"/>
      <c r="CD104" s="202"/>
      <c r="CE104" s="202"/>
      <c r="CF104" s="202"/>
      <c r="CG104" s="202"/>
      <c r="CH104" s="202"/>
      <c r="CI104" s="202"/>
      <c r="CJ104" s="202"/>
      <c r="CK104" s="202"/>
      <c r="CL104" s="202"/>
      <c r="CM104" s="202"/>
      <c r="CN104" s="202"/>
      <c r="CO104" s="202"/>
      <c r="CP104" s="202"/>
      <c r="CQ104" s="202"/>
      <c r="CR104" s="202"/>
      <c r="CS104" s="202"/>
      <c r="CT104" s="202"/>
      <c r="CU104" s="202"/>
      <c r="CV104" s="206">
        <f t="shared" si="5"/>
        <v>218533.31506849316</v>
      </c>
      <c r="CW104" s="206"/>
      <c r="CX104" s="206"/>
      <c r="CY104" s="206"/>
      <c r="CZ104" s="206"/>
      <c r="DA104" s="206"/>
      <c r="DB104" s="206"/>
      <c r="DC104" s="206"/>
      <c r="DD104" s="206"/>
      <c r="DE104" s="207"/>
    </row>
    <row r="105" spans="1:109" s="2" customFormat="1" ht="23.25" customHeight="1" x14ac:dyDescent="0.2">
      <c r="A105" s="208" t="s">
        <v>706</v>
      </c>
      <c r="B105" s="209"/>
      <c r="C105" s="209"/>
      <c r="D105" s="209"/>
      <c r="E105" s="209"/>
      <c r="F105" s="209"/>
      <c r="G105" s="209"/>
      <c r="H105" s="209"/>
      <c r="I105" s="209"/>
      <c r="J105" s="209"/>
      <c r="K105" s="209"/>
      <c r="L105" s="209"/>
      <c r="M105" s="209"/>
      <c r="N105" s="209"/>
      <c r="O105" s="210"/>
      <c r="P105" s="211" t="s">
        <v>700</v>
      </c>
      <c r="Q105" s="212"/>
      <c r="R105" s="212"/>
      <c r="S105" s="212"/>
      <c r="T105" s="212"/>
      <c r="U105" s="212"/>
      <c r="V105" s="212"/>
      <c r="W105" s="212"/>
      <c r="X105" s="212"/>
      <c r="Y105" s="212"/>
      <c r="Z105" s="212"/>
      <c r="AA105" s="212"/>
      <c r="AB105" s="212"/>
      <c r="AC105" s="213"/>
      <c r="AD105" s="239"/>
      <c r="AE105" s="240"/>
      <c r="AF105" s="241"/>
      <c r="AG105" s="242">
        <v>1</v>
      </c>
      <c r="AH105" s="243"/>
      <c r="AI105" s="243"/>
      <c r="AJ105" s="244"/>
      <c r="AK105" s="217">
        <v>8713</v>
      </c>
      <c r="AL105" s="218"/>
      <c r="AM105" s="218"/>
      <c r="AN105" s="218"/>
      <c r="AO105" s="218"/>
      <c r="AP105" s="219"/>
      <c r="AQ105" s="237">
        <f t="shared" si="3"/>
        <v>104556</v>
      </c>
      <c r="AR105" s="237"/>
      <c r="AS105" s="237"/>
      <c r="AT105" s="237"/>
      <c r="AU105" s="237"/>
      <c r="AV105" s="237"/>
      <c r="AW105" s="237"/>
      <c r="AX105" s="237"/>
      <c r="AY105" s="199"/>
      <c r="AZ105" s="200"/>
      <c r="BA105" s="200"/>
      <c r="BB105" s="200"/>
      <c r="BC105" s="200"/>
      <c r="BD105" s="200"/>
      <c r="BE105" s="200"/>
      <c r="BF105" s="201"/>
      <c r="BG105" s="236"/>
      <c r="BH105" s="236"/>
      <c r="BI105" s="236"/>
      <c r="BJ105" s="236"/>
      <c r="BK105" s="236"/>
      <c r="BL105" s="236"/>
      <c r="BM105" s="236"/>
      <c r="BN105" s="236"/>
      <c r="BO105" s="203">
        <f t="shared" si="4"/>
        <v>14322.739726027396</v>
      </c>
      <c r="BP105" s="204"/>
      <c r="BQ105" s="204"/>
      <c r="BR105" s="204"/>
      <c r="BS105" s="204"/>
      <c r="BT105" s="204"/>
      <c r="BU105" s="204"/>
      <c r="BV105" s="205"/>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7">
        <f t="shared" si="5"/>
        <v>118878.7397260274</v>
      </c>
      <c r="CW105" s="237"/>
      <c r="CX105" s="237"/>
      <c r="CY105" s="237"/>
      <c r="CZ105" s="237"/>
      <c r="DA105" s="237"/>
      <c r="DB105" s="237"/>
      <c r="DC105" s="237"/>
      <c r="DD105" s="237"/>
      <c r="DE105" s="238"/>
    </row>
    <row r="106" spans="1:109" s="2" customFormat="1" ht="23.25" customHeight="1" x14ac:dyDescent="0.2">
      <c r="A106" s="208" t="s">
        <v>707</v>
      </c>
      <c r="B106" s="209"/>
      <c r="C106" s="209"/>
      <c r="D106" s="209"/>
      <c r="E106" s="209"/>
      <c r="F106" s="209"/>
      <c r="G106" s="209"/>
      <c r="H106" s="209"/>
      <c r="I106" s="209"/>
      <c r="J106" s="209"/>
      <c r="K106" s="209"/>
      <c r="L106" s="209"/>
      <c r="M106" s="209"/>
      <c r="N106" s="209"/>
      <c r="O106" s="210"/>
      <c r="P106" s="211" t="s">
        <v>700</v>
      </c>
      <c r="Q106" s="212"/>
      <c r="R106" s="212"/>
      <c r="S106" s="212"/>
      <c r="T106" s="212"/>
      <c r="U106" s="212"/>
      <c r="V106" s="212"/>
      <c r="W106" s="212"/>
      <c r="X106" s="212"/>
      <c r="Y106" s="212"/>
      <c r="Z106" s="212"/>
      <c r="AA106" s="212"/>
      <c r="AB106" s="212"/>
      <c r="AC106" s="213"/>
      <c r="AD106" s="214"/>
      <c r="AE106" s="214"/>
      <c r="AF106" s="214"/>
      <c r="AG106" s="215">
        <v>1</v>
      </c>
      <c r="AH106" s="215"/>
      <c r="AI106" s="215"/>
      <c r="AJ106" s="215"/>
      <c r="AK106" s="217">
        <v>8312</v>
      </c>
      <c r="AL106" s="218"/>
      <c r="AM106" s="218"/>
      <c r="AN106" s="218"/>
      <c r="AO106" s="218"/>
      <c r="AP106" s="219"/>
      <c r="AQ106" s="206">
        <f t="shared" si="3"/>
        <v>99744</v>
      </c>
      <c r="AR106" s="206"/>
      <c r="AS106" s="206"/>
      <c r="AT106" s="206"/>
      <c r="AU106" s="206"/>
      <c r="AV106" s="206"/>
      <c r="AW106" s="206"/>
      <c r="AX106" s="206"/>
      <c r="AY106" s="199"/>
      <c r="AZ106" s="200"/>
      <c r="BA106" s="200"/>
      <c r="BB106" s="200"/>
      <c r="BC106" s="200"/>
      <c r="BD106" s="200"/>
      <c r="BE106" s="200"/>
      <c r="BF106" s="201"/>
      <c r="BG106" s="202"/>
      <c r="BH106" s="202"/>
      <c r="BI106" s="202"/>
      <c r="BJ106" s="202"/>
      <c r="BK106" s="202"/>
      <c r="BL106" s="202"/>
      <c r="BM106" s="202"/>
      <c r="BN106" s="202"/>
      <c r="BO106" s="203">
        <f t="shared" si="4"/>
        <v>13663.561643835616</v>
      </c>
      <c r="BP106" s="204"/>
      <c r="BQ106" s="204"/>
      <c r="BR106" s="204"/>
      <c r="BS106" s="204"/>
      <c r="BT106" s="204"/>
      <c r="BU106" s="204"/>
      <c r="BV106" s="205"/>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6">
        <f t="shared" si="5"/>
        <v>113407.56164383562</v>
      </c>
      <c r="CW106" s="206"/>
      <c r="CX106" s="206"/>
      <c r="CY106" s="206"/>
      <c r="CZ106" s="206"/>
      <c r="DA106" s="206"/>
      <c r="DB106" s="206"/>
      <c r="DC106" s="206"/>
      <c r="DD106" s="206"/>
      <c r="DE106" s="207"/>
    </row>
    <row r="107" spans="1:109" s="2" customFormat="1" ht="23.25" customHeight="1" x14ac:dyDescent="0.2">
      <c r="A107" s="208" t="s">
        <v>701</v>
      </c>
      <c r="B107" s="209"/>
      <c r="C107" s="209"/>
      <c r="D107" s="209"/>
      <c r="E107" s="209"/>
      <c r="F107" s="209"/>
      <c r="G107" s="209"/>
      <c r="H107" s="209"/>
      <c r="I107" s="209"/>
      <c r="J107" s="209"/>
      <c r="K107" s="209"/>
      <c r="L107" s="209"/>
      <c r="M107" s="209"/>
      <c r="N107" s="209"/>
      <c r="O107" s="210"/>
      <c r="P107" s="211" t="s">
        <v>700</v>
      </c>
      <c r="Q107" s="212"/>
      <c r="R107" s="212"/>
      <c r="S107" s="212"/>
      <c r="T107" s="212"/>
      <c r="U107" s="212"/>
      <c r="V107" s="212"/>
      <c r="W107" s="212"/>
      <c r="X107" s="212"/>
      <c r="Y107" s="212"/>
      <c r="Z107" s="212"/>
      <c r="AA107" s="212"/>
      <c r="AB107" s="212"/>
      <c r="AC107" s="213"/>
      <c r="AD107" s="214"/>
      <c r="AE107" s="214"/>
      <c r="AF107" s="214"/>
      <c r="AG107" s="215">
        <v>12</v>
      </c>
      <c r="AH107" s="215"/>
      <c r="AI107" s="215"/>
      <c r="AJ107" s="215"/>
      <c r="AK107" s="217">
        <v>6765</v>
      </c>
      <c r="AL107" s="218"/>
      <c r="AM107" s="218"/>
      <c r="AN107" s="218"/>
      <c r="AO107" s="218"/>
      <c r="AP107" s="219"/>
      <c r="AQ107" s="206">
        <f t="shared" ref="AQ107:AQ112" si="9">AG107*AK107*12</f>
        <v>974160</v>
      </c>
      <c r="AR107" s="206"/>
      <c r="AS107" s="206"/>
      <c r="AT107" s="206"/>
      <c r="AU107" s="206"/>
      <c r="AV107" s="206"/>
      <c r="AW107" s="206"/>
      <c r="AX107" s="206"/>
      <c r="AY107" s="199"/>
      <c r="AZ107" s="200"/>
      <c r="BA107" s="200"/>
      <c r="BB107" s="200"/>
      <c r="BC107" s="200"/>
      <c r="BD107" s="200"/>
      <c r="BE107" s="200"/>
      <c r="BF107" s="201"/>
      <c r="BG107" s="202"/>
      <c r="BH107" s="202"/>
      <c r="BI107" s="202"/>
      <c r="BJ107" s="202"/>
      <c r="BK107" s="202"/>
      <c r="BL107" s="202"/>
      <c r="BM107" s="202"/>
      <c r="BN107" s="202"/>
      <c r="BO107" s="203">
        <f t="shared" ref="BO107:BO110" si="10">AQ107/365*50</f>
        <v>133446.57534246575</v>
      </c>
      <c r="BP107" s="204"/>
      <c r="BQ107" s="204"/>
      <c r="BR107" s="204"/>
      <c r="BS107" s="204"/>
      <c r="BT107" s="204"/>
      <c r="BU107" s="204"/>
      <c r="BV107" s="205"/>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6">
        <f t="shared" ref="CV107:CV108" si="11">SUM(AQ107:CU107)</f>
        <v>1107606.5753424657</v>
      </c>
      <c r="CW107" s="206"/>
      <c r="CX107" s="206"/>
      <c r="CY107" s="206"/>
      <c r="CZ107" s="206"/>
      <c r="DA107" s="206"/>
      <c r="DB107" s="206"/>
      <c r="DC107" s="206"/>
      <c r="DD107" s="206"/>
      <c r="DE107" s="207"/>
    </row>
    <row r="108" spans="1:109" s="2" customFormat="1" ht="23.25" customHeight="1" x14ac:dyDescent="0.2">
      <c r="A108" s="208" t="s">
        <v>649</v>
      </c>
      <c r="B108" s="209"/>
      <c r="C108" s="209"/>
      <c r="D108" s="209"/>
      <c r="E108" s="209"/>
      <c r="F108" s="209"/>
      <c r="G108" s="209"/>
      <c r="H108" s="209"/>
      <c r="I108" s="209"/>
      <c r="J108" s="209"/>
      <c r="K108" s="209"/>
      <c r="L108" s="209"/>
      <c r="M108" s="209"/>
      <c r="N108" s="209"/>
      <c r="O108" s="210"/>
      <c r="P108" s="211" t="s">
        <v>702</v>
      </c>
      <c r="Q108" s="212"/>
      <c r="R108" s="212"/>
      <c r="S108" s="212"/>
      <c r="T108" s="212"/>
      <c r="U108" s="212"/>
      <c r="V108" s="212"/>
      <c r="W108" s="212"/>
      <c r="X108" s="212"/>
      <c r="Y108" s="212"/>
      <c r="Z108" s="212"/>
      <c r="AA108" s="212"/>
      <c r="AB108" s="212"/>
      <c r="AC108" s="213"/>
      <c r="AD108" s="214"/>
      <c r="AE108" s="214"/>
      <c r="AF108" s="214"/>
      <c r="AG108" s="215">
        <v>1</v>
      </c>
      <c r="AH108" s="215"/>
      <c r="AI108" s="215"/>
      <c r="AJ108" s="215"/>
      <c r="AK108" s="217">
        <v>10070</v>
      </c>
      <c r="AL108" s="218"/>
      <c r="AM108" s="218"/>
      <c r="AN108" s="218"/>
      <c r="AO108" s="218"/>
      <c r="AP108" s="219"/>
      <c r="AQ108" s="206">
        <f t="shared" si="9"/>
        <v>120840</v>
      </c>
      <c r="AR108" s="206"/>
      <c r="AS108" s="206"/>
      <c r="AT108" s="206"/>
      <c r="AU108" s="206"/>
      <c r="AV108" s="206"/>
      <c r="AW108" s="206"/>
      <c r="AX108" s="206"/>
      <c r="AY108" s="199"/>
      <c r="AZ108" s="200"/>
      <c r="BA108" s="200"/>
      <c r="BB108" s="200"/>
      <c r="BC108" s="200"/>
      <c r="BD108" s="200"/>
      <c r="BE108" s="200"/>
      <c r="BF108" s="201"/>
      <c r="BG108" s="202"/>
      <c r="BH108" s="202"/>
      <c r="BI108" s="202"/>
      <c r="BJ108" s="202"/>
      <c r="BK108" s="202"/>
      <c r="BL108" s="202"/>
      <c r="BM108" s="202"/>
      <c r="BN108" s="202"/>
      <c r="BO108" s="203">
        <f t="shared" si="10"/>
        <v>16553.424657534248</v>
      </c>
      <c r="BP108" s="204"/>
      <c r="BQ108" s="204"/>
      <c r="BR108" s="204"/>
      <c r="BS108" s="204"/>
      <c r="BT108" s="204"/>
      <c r="BU108" s="204"/>
      <c r="BV108" s="205"/>
      <c r="BW108" s="202"/>
      <c r="BX108" s="202"/>
      <c r="BY108" s="202"/>
      <c r="BZ108" s="202"/>
      <c r="CA108" s="202"/>
      <c r="CB108" s="202"/>
      <c r="CC108" s="202"/>
      <c r="CD108" s="202"/>
      <c r="CE108" s="202"/>
      <c r="CF108" s="202"/>
      <c r="CG108" s="202"/>
      <c r="CH108" s="202"/>
      <c r="CI108" s="202"/>
      <c r="CJ108" s="202"/>
      <c r="CK108" s="202"/>
      <c r="CL108" s="202"/>
      <c r="CM108" s="202"/>
      <c r="CN108" s="202"/>
      <c r="CO108" s="202"/>
      <c r="CP108" s="202"/>
      <c r="CQ108" s="202"/>
      <c r="CR108" s="202"/>
      <c r="CS108" s="202"/>
      <c r="CT108" s="202"/>
      <c r="CU108" s="202"/>
      <c r="CV108" s="206">
        <f t="shared" si="11"/>
        <v>137393.42465753425</v>
      </c>
      <c r="CW108" s="206"/>
      <c r="CX108" s="206"/>
      <c r="CY108" s="206"/>
      <c r="CZ108" s="206"/>
      <c r="DA108" s="206"/>
      <c r="DB108" s="206"/>
      <c r="DC108" s="206"/>
      <c r="DD108" s="206"/>
      <c r="DE108" s="207"/>
    </row>
    <row r="109" spans="1:109" s="2" customFormat="1" ht="23.25" customHeight="1" x14ac:dyDescent="0.2">
      <c r="A109" s="208" t="s">
        <v>708</v>
      </c>
      <c r="B109" s="209"/>
      <c r="C109" s="209"/>
      <c r="D109" s="209"/>
      <c r="E109" s="209"/>
      <c r="F109" s="209"/>
      <c r="G109" s="209"/>
      <c r="H109" s="209"/>
      <c r="I109" s="209"/>
      <c r="J109" s="209"/>
      <c r="K109" s="209"/>
      <c r="L109" s="209"/>
      <c r="M109" s="209"/>
      <c r="N109" s="209"/>
      <c r="O109" s="210"/>
      <c r="P109" s="211" t="s">
        <v>702</v>
      </c>
      <c r="Q109" s="212"/>
      <c r="R109" s="212"/>
      <c r="S109" s="212"/>
      <c r="T109" s="212"/>
      <c r="U109" s="212"/>
      <c r="V109" s="212"/>
      <c r="W109" s="212"/>
      <c r="X109" s="212"/>
      <c r="Y109" s="212"/>
      <c r="Z109" s="212"/>
      <c r="AA109" s="212"/>
      <c r="AB109" s="212"/>
      <c r="AC109" s="213"/>
      <c r="AD109" s="214"/>
      <c r="AE109" s="214"/>
      <c r="AF109" s="214"/>
      <c r="AG109" s="215">
        <v>1</v>
      </c>
      <c r="AH109" s="215"/>
      <c r="AI109" s="215"/>
      <c r="AJ109" s="215"/>
      <c r="AK109" s="216">
        <v>6218</v>
      </c>
      <c r="AL109" s="216"/>
      <c r="AM109" s="216"/>
      <c r="AN109" s="216"/>
      <c r="AO109" s="216"/>
      <c r="AP109" s="216"/>
      <c r="AQ109" s="206">
        <f t="shared" si="9"/>
        <v>74616</v>
      </c>
      <c r="AR109" s="206"/>
      <c r="AS109" s="206"/>
      <c r="AT109" s="206"/>
      <c r="AU109" s="206"/>
      <c r="AV109" s="206"/>
      <c r="AW109" s="206"/>
      <c r="AX109" s="206"/>
      <c r="AY109" s="199"/>
      <c r="AZ109" s="200"/>
      <c r="BA109" s="200"/>
      <c r="BB109" s="200"/>
      <c r="BC109" s="200"/>
      <c r="BD109" s="200"/>
      <c r="BE109" s="200"/>
      <c r="BF109" s="201"/>
      <c r="BG109" s="202"/>
      <c r="BH109" s="202"/>
      <c r="BI109" s="202"/>
      <c r="BJ109" s="202"/>
      <c r="BK109" s="202"/>
      <c r="BL109" s="202"/>
      <c r="BM109" s="202"/>
      <c r="BN109" s="202"/>
      <c r="BO109" s="203">
        <f t="shared" si="10"/>
        <v>10221.369863013699</v>
      </c>
      <c r="BP109" s="204"/>
      <c r="BQ109" s="204"/>
      <c r="BR109" s="204"/>
      <c r="BS109" s="204"/>
      <c r="BT109" s="204"/>
      <c r="BU109" s="204"/>
      <c r="BV109" s="205"/>
      <c r="BW109" s="202"/>
      <c r="BX109" s="202"/>
      <c r="BY109" s="202"/>
      <c r="BZ109" s="202"/>
      <c r="CA109" s="202"/>
      <c r="CB109" s="202"/>
      <c r="CC109" s="202"/>
      <c r="CD109" s="202"/>
      <c r="CE109" s="202"/>
      <c r="CF109" s="202"/>
      <c r="CG109" s="202"/>
      <c r="CH109" s="202"/>
      <c r="CI109" s="202"/>
      <c r="CJ109" s="202"/>
      <c r="CK109" s="202"/>
      <c r="CL109" s="202"/>
      <c r="CM109" s="202"/>
      <c r="CN109" s="202"/>
      <c r="CO109" s="202"/>
      <c r="CP109" s="202"/>
      <c r="CQ109" s="202"/>
      <c r="CR109" s="202"/>
      <c r="CS109" s="202"/>
      <c r="CT109" s="202"/>
      <c r="CU109" s="202"/>
      <c r="CV109" s="206">
        <f>SUM(AQ109:CU109)</f>
        <v>84837.369863013693</v>
      </c>
      <c r="CW109" s="206"/>
      <c r="CX109" s="206"/>
      <c r="CY109" s="206"/>
      <c r="CZ109" s="206"/>
      <c r="DA109" s="206"/>
      <c r="DB109" s="206"/>
      <c r="DC109" s="206"/>
      <c r="DD109" s="206"/>
      <c r="DE109" s="207"/>
    </row>
    <row r="110" spans="1:109" s="2" customFormat="1" ht="23.25" customHeight="1" x14ac:dyDescent="0.2">
      <c r="A110" s="208" t="s">
        <v>709</v>
      </c>
      <c r="B110" s="209"/>
      <c r="C110" s="209"/>
      <c r="D110" s="209"/>
      <c r="E110" s="209"/>
      <c r="F110" s="209"/>
      <c r="G110" s="209"/>
      <c r="H110" s="209"/>
      <c r="I110" s="209"/>
      <c r="J110" s="209"/>
      <c r="K110" s="209"/>
      <c r="L110" s="209"/>
      <c r="M110" s="209"/>
      <c r="N110" s="209"/>
      <c r="O110" s="210"/>
      <c r="P110" s="211" t="s">
        <v>702</v>
      </c>
      <c r="Q110" s="212"/>
      <c r="R110" s="212"/>
      <c r="S110" s="212"/>
      <c r="T110" s="212"/>
      <c r="U110" s="212"/>
      <c r="V110" s="212"/>
      <c r="W110" s="212"/>
      <c r="X110" s="212"/>
      <c r="Y110" s="212"/>
      <c r="Z110" s="212"/>
      <c r="AA110" s="212"/>
      <c r="AB110" s="212"/>
      <c r="AC110" s="213"/>
      <c r="AD110" s="214"/>
      <c r="AE110" s="214"/>
      <c r="AF110" s="214"/>
      <c r="AG110" s="215">
        <v>11</v>
      </c>
      <c r="AH110" s="215"/>
      <c r="AI110" s="215"/>
      <c r="AJ110" s="215"/>
      <c r="AK110" s="216">
        <v>6218</v>
      </c>
      <c r="AL110" s="216"/>
      <c r="AM110" s="216"/>
      <c r="AN110" s="216"/>
      <c r="AO110" s="216"/>
      <c r="AP110" s="216"/>
      <c r="AQ110" s="206">
        <f t="shared" si="9"/>
        <v>820776</v>
      </c>
      <c r="AR110" s="206"/>
      <c r="AS110" s="206"/>
      <c r="AT110" s="206"/>
      <c r="AU110" s="206"/>
      <c r="AV110" s="206"/>
      <c r="AW110" s="206"/>
      <c r="AX110" s="206"/>
      <c r="AY110" s="199"/>
      <c r="AZ110" s="200"/>
      <c r="BA110" s="200"/>
      <c r="BB110" s="200"/>
      <c r="BC110" s="200"/>
      <c r="BD110" s="200"/>
      <c r="BE110" s="200"/>
      <c r="BF110" s="201"/>
      <c r="BG110" s="202"/>
      <c r="BH110" s="202"/>
      <c r="BI110" s="202"/>
      <c r="BJ110" s="202"/>
      <c r="BK110" s="202"/>
      <c r="BL110" s="202"/>
      <c r="BM110" s="202"/>
      <c r="BN110" s="202"/>
      <c r="BO110" s="203">
        <f t="shared" si="10"/>
        <v>112435.06849315067</v>
      </c>
      <c r="BP110" s="204"/>
      <c r="BQ110" s="204"/>
      <c r="BR110" s="204"/>
      <c r="BS110" s="204"/>
      <c r="BT110" s="204"/>
      <c r="BU110" s="204"/>
      <c r="BV110" s="205"/>
      <c r="BW110" s="202"/>
      <c r="BX110" s="202"/>
      <c r="BY110" s="202"/>
      <c r="BZ110" s="202"/>
      <c r="CA110" s="202"/>
      <c r="CB110" s="202"/>
      <c r="CC110" s="202"/>
      <c r="CD110" s="202"/>
      <c r="CE110" s="202"/>
      <c r="CF110" s="202"/>
      <c r="CG110" s="202"/>
      <c r="CH110" s="202"/>
      <c r="CI110" s="202"/>
      <c r="CJ110" s="202"/>
      <c r="CK110" s="202"/>
      <c r="CL110" s="202"/>
      <c r="CM110" s="202"/>
      <c r="CN110" s="202"/>
      <c r="CO110" s="202"/>
      <c r="CP110" s="202"/>
      <c r="CQ110" s="202"/>
      <c r="CR110" s="202"/>
      <c r="CS110" s="202"/>
      <c r="CT110" s="202"/>
      <c r="CU110" s="202"/>
      <c r="CV110" s="206">
        <f>SUM(AQ110:CU110)</f>
        <v>933211.06849315064</v>
      </c>
      <c r="CW110" s="206"/>
      <c r="CX110" s="206"/>
      <c r="CY110" s="206"/>
      <c r="CZ110" s="206"/>
      <c r="DA110" s="206"/>
      <c r="DB110" s="206"/>
      <c r="DC110" s="206"/>
      <c r="DD110" s="206"/>
      <c r="DE110" s="207"/>
    </row>
    <row r="111" spans="1:109" s="2" customFormat="1" ht="23.25" customHeight="1" x14ac:dyDescent="0.2">
      <c r="A111" s="208" t="s">
        <v>710</v>
      </c>
      <c r="B111" s="209"/>
      <c r="C111" s="209"/>
      <c r="D111" s="209"/>
      <c r="E111" s="209"/>
      <c r="F111" s="209"/>
      <c r="G111" s="209"/>
      <c r="H111" s="209"/>
      <c r="I111" s="209"/>
      <c r="J111" s="209"/>
      <c r="K111" s="209"/>
      <c r="L111" s="209"/>
      <c r="M111" s="209"/>
      <c r="N111" s="209"/>
      <c r="O111" s="210"/>
      <c r="P111" s="211" t="s">
        <v>702</v>
      </c>
      <c r="Q111" s="212"/>
      <c r="R111" s="212"/>
      <c r="S111" s="212"/>
      <c r="T111" s="212"/>
      <c r="U111" s="212"/>
      <c r="V111" s="212"/>
      <c r="W111" s="212"/>
      <c r="X111" s="212"/>
      <c r="Y111" s="212"/>
      <c r="Z111" s="212"/>
      <c r="AA111" s="212"/>
      <c r="AB111" s="212"/>
      <c r="AC111" s="213"/>
      <c r="AD111" s="214"/>
      <c r="AE111" s="214"/>
      <c r="AF111" s="214"/>
      <c r="AG111" s="215">
        <v>1</v>
      </c>
      <c r="AH111" s="215"/>
      <c r="AI111" s="215"/>
      <c r="AJ111" s="215"/>
      <c r="AK111" s="216">
        <v>6218</v>
      </c>
      <c r="AL111" s="216"/>
      <c r="AM111" s="216"/>
      <c r="AN111" s="216"/>
      <c r="AO111" s="216"/>
      <c r="AP111" s="216"/>
      <c r="AQ111" s="206">
        <f t="shared" si="9"/>
        <v>74616</v>
      </c>
      <c r="AR111" s="206"/>
      <c r="AS111" s="206"/>
      <c r="AT111" s="206"/>
      <c r="AU111" s="206"/>
      <c r="AV111" s="206"/>
      <c r="AW111" s="206"/>
      <c r="AX111" s="206"/>
      <c r="AY111" s="199"/>
      <c r="AZ111" s="200"/>
      <c r="BA111" s="200"/>
      <c r="BB111" s="200"/>
      <c r="BC111" s="200"/>
      <c r="BD111" s="200"/>
      <c r="BE111" s="200"/>
      <c r="BF111" s="201"/>
      <c r="BG111" s="202"/>
      <c r="BH111" s="202"/>
      <c r="BI111" s="202"/>
      <c r="BJ111" s="202"/>
      <c r="BK111" s="202"/>
      <c r="BL111" s="202"/>
      <c r="BM111" s="202"/>
      <c r="BN111" s="202"/>
      <c r="BO111" s="206">
        <f>AQ111/365*50</f>
        <v>10221.369863013699</v>
      </c>
      <c r="BP111" s="206"/>
      <c r="BQ111" s="206"/>
      <c r="BR111" s="206"/>
      <c r="BS111" s="206"/>
      <c r="BT111" s="206"/>
      <c r="BU111" s="206"/>
      <c r="BV111" s="206"/>
      <c r="BW111" s="202"/>
      <c r="BX111" s="202"/>
      <c r="BY111" s="202"/>
      <c r="BZ111" s="202"/>
      <c r="CA111" s="202"/>
      <c r="CB111" s="202"/>
      <c r="CC111" s="202"/>
      <c r="CD111" s="202"/>
      <c r="CE111" s="202"/>
      <c r="CF111" s="202"/>
      <c r="CG111" s="202"/>
      <c r="CH111" s="202"/>
      <c r="CI111" s="202"/>
      <c r="CJ111" s="202"/>
      <c r="CK111" s="202"/>
      <c r="CL111" s="202"/>
      <c r="CM111" s="202"/>
      <c r="CN111" s="202"/>
      <c r="CO111" s="202"/>
      <c r="CP111" s="202"/>
      <c r="CQ111" s="202"/>
      <c r="CR111" s="202"/>
      <c r="CS111" s="202"/>
      <c r="CT111" s="202"/>
      <c r="CU111" s="202"/>
      <c r="CV111" s="206">
        <f>SUM(AQ111:CU111)</f>
        <v>84837.369863013693</v>
      </c>
      <c r="CW111" s="206"/>
      <c r="CX111" s="206"/>
      <c r="CY111" s="206"/>
      <c r="CZ111" s="206"/>
      <c r="DA111" s="206"/>
      <c r="DB111" s="206"/>
      <c r="DC111" s="206"/>
      <c r="DD111" s="206"/>
      <c r="DE111" s="207"/>
    </row>
    <row r="112" spans="1:109" s="2" customFormat="1" ht="23.25" customHeight="1" thickBot="1" x14ac:dyDescent="0.25">
      <c r="A112" s="232"/>
      <c r="B112" s="233"/>
      <c r="C112" s="233"/>
      <c r="D112" s="233"/>
      <c r="E112" s="233"/>
      <c r="F112" s="233"/>
      <c r="G112" s="233"/>
      <c r="H112" s="233"/>
      <c r="I112" s="233"/>
      <c r="J112" s="233"/>
      <c r="K112" s="233"/>
      <c r="L112" s="233"/>
      <c r="M112" s="233"/>
      <c r="N112" s="233"/>
      <c r="O112" s="233"/>
      <c r="P112" s="234"/>
      <c r="Q112" s="234"/>
      <c r="R112" s="234"/>
      <c r="S112" s="234"/>
      <c r="T112" s="234"/>
      <c r="U112" s="234"/>
      <c r="V112" s="234"/>
      <c r="W112" s="234"/>
      <c r="X112" s="234"/>
      <c r="Y112" s="234"/>
      <c r="Z112" s="234"/>
      <c r="AA112" s="234"/>
      <c r="AB112" s="234"/>
      <c r="AC112" s="234"/>
      <c r="AD112" s="214"/>
      <c r="AE112" s="214"/>
      <c r="AF112" s="214"/>
      <c r="AG112" s="215"/>
      <c r="AH112" s="215"/>
      <c r="AI112" s="215"/>
      <c r="AJ112" s="215"/>
      <c r="AK112" s="235"/>
      <c r="AL112" s="235"/>
      <c r="AM112" s="235"/>
      <c r="AN112" s="235"/>
      <c r="AO112" s="235"/>
      <c r="AP112" s="235"/>
      <c r="AQ112" s="206">
        <f t="shared" si="9"/>
        <v>0</v>
      </c>
      <c r="AR112" s="206"/>
      <c r="AS112" s="206"/>
      <c r="AT112" s="206"/>
      <c r="AU112" s="206"/>
      <c r="AV112" s="206"/>
      <c r="AW112" s="206"/>
      <c r="AX112" s="206"/>
      <c r="AY112" s="199"/>
      <c r="AZ112" s="200"/>
      <c r="BA112" s="200"/>
      <c r="BB112" s="200"/>
      <c r="BC112" s="200"/>
      <c r="BD112" s="200"/>
      <c r="BE112" s="200"/>
      <c r="BF112" s="201"/>
      <c r="BG112" s="202"/>
      <c r="BH112" s="202"/>
      <c r="BI112" s="202"/>
      <c r="BJ112" s="202"/>
      <c r="BK112" s="202"/>
      <c r="BL112" s="202"/>
      <c r="BM112" s="202"/>
      <c r="BN112" s="202"/>
      <c r="BO112" s="206">
        <f>AQ112/365*50</f>
        <v>0</v>
      </c>
      <c r="BP112" s="206"/>
      <c r="BQ112" s="206"/>
      <c r="BR112" s="206"/>
      <c r="BS112" s="206"/>
      <c r="BT112" s="206"/>
      <c r="BU112" s="206"/>
      <c r="BV112" s="206"/>
      <c r="BW112" s="202"/>
      <c r="BX112" s="202"/>
      <c r="BY112" s="202"/>
      <c r="BZ112" s="202"/>
      <c r="CA112" s="202"/>
      <c r="CB112" s="202"/>
      <c r="CC112" s="202"/>
      <c r="CD112" s="202"/>
      <c r="CE112" s="202"/>
      <c r="CF112" s="202"/>
      <c r="CG112" s="202"/>
      <c r="CH112" s="202"/>
      <c r="CI112" s="202"/>
      <c r="CJ112" s="202"/>
      <c r="CK112" s="202"/>
      <c r="CL112" s="202"/>
      <c r="CM112" s="202"/>
      <c r="CN112" s="202"/>
      <c r="CO112" s="202"/>
      <c r="CP112" s="202"/>
      <c r="CQ112" s="202"/>
      <c r="CR112" s="202"/>
      <c r="CS112" s="202"/>
      <c r="CT112" s="202"/>
      <c r="CU112" s="202"/>
      <c r="CV112" s="206">
        <f>SUM(AQ112:CU112)</f>
        <v>0</v>
      </c>
      <c r="CW112" s="206"/>
      <c r="CX112" s="206"/>
      <c r="CY112" s="206"/>
      <c r="CZ112" s="206"/>
      <c r="DA112" s="206"/>
      <c r="DB112" s="206"/>
      <c r="DC112" s="206"/>
      <c r="DD112" s="206"/>
      <c r="DE112" s="207"/>
    </row>
    <row r="113" spans="1:110" s="2" customFormat="1" ht="24.95" customHeight="1" thickBot="1" x14ac:dyDescent="0.3">
      <c r="A113" s="222" t="s">
        <v>469</v>
      </c>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4"/>
      <c r="AG113" s="225">
        <f>SUM(AG8:AJ112)</f>
        <v>156</v>
      </c>
      <c r="AH113" s="225"/>
      <c r="AI113" s="225"/>
      <c r="AJ113" s="226"/>
      <c r="AK113" s="227">
        <f>SUM(AK8:AP112)</f>
        <v>666255.1</v>
      </c>
      <c r="AL113" s="228"/>
      <c r="AM113" s="228"/>
      <c r="AN113" s="228"/>
      <c r="AO113" s="228"/>
      <c r="AP113" s="229"/>
      <c r="AQ113" s="230">
        <f>SUM(AQ8:AX112)</f>
        <v>13207489.199999999</v>
      </c>
      <c r="AR113" s="220"/>
      <c r="AS113" s="220"/>
      <c r="AT113" s="220"/>
      <c r="AU113" s="220"/>
      <c r="AV113" s="220"/>
      <c r="AW113" s="220"/>
      <c r="AX113" s="220"/>
      <c r="AY113" s="220">
        <f>SUM(AY8:BF112)</f>
        <v>0</v>
      </c>
      <c r="AZ113" s="220"/>
      <c r="BA113" s="220"/>
      <c r="BB113" s="220"/>
      <c r="BC113" s="220"/>
      <c r="BD113" s="220"/>
      <c r="BE113" s="220"/>
      <c r="BF113" s="220"/>
      <c r="BG113" s="220">
        <f>SUM(BG8:BN112)</f>
        <v>0</v>
      </c>
      <c r="BH113" s="220"/>
      <c r="BI113" s="220"/>
      <c r="BJ113" s="220"/>
      <c r="BK113" s="220"/>
      <c r="BL113" s="220"/>
      <c r="BM113" s="220"/>
      <c r="BN113" s="220"/>
      <c r="BO113" s="231">
        <f>SUM(BO8:BV112)</f>
        <v>1809245.0958904116</v>
      </c>
      <c r="BP113" s="231"/>
      <c r="BQ113" s="231"/>
      <c r="BR113" s="231"/>
      <c r="BS113" s="231"/>
      <c r="BT113" s="231"/>
      <c r="BU113" s="231"/>
      <c r="BV113" s="231"/>
      <c r="BW113" s="220">
        <f>SUM(BW8:CD112)</f>
        <v>25000</v>
      </c>
      <c r="BX113" s="220"/>
      <c r="BY113" s="220"/>
      <c r="BZ113" s="220"/>
      <c r="CA113" s="220"/>
      <c r="CB113" s="220"/>
      <c r="CC113" s="220"/>
      <c r="CD113" s="220"/>
      <c r="CE113" s="220">
        <f>SUM(CE8:CM112)</f>
        <v>0</v>
      </c>
      <c r="CF113" s="220"/>
      <c r="CG113" s="220"/>
      <c r="CH113" s="220"/>
      <c r="CI113" s="220"/>
      <c r="CJ113" s="220"/>
      <c r="CK113" s="220"/>
      <c r="CL113" s="220"/>
      <c r="CM113" s="220"/>
      <c r="CN113" s="220">
        <f>SUM(CN8:CU112)</f>
        <v>0</v>
      </c>
      <c r="CO113" s="220"/>
      <c r="CP113" s="220"/>
      <c r="CQ113" s="220"/>
      <c r="CR113" s="220"/>
      <c r="CS113" s="220"/>
      <c r="CT113" s="220"/>
      <c r="CU113" s="220"/>
      <c r="CV113" s="220">
        <f>SUM(CV8:DE112)</f>
        <v>15041734.295890409</v>
      </c>
      <c r="CW113" s="220"/>
      <c r="CX113" s="220"/>
      <c r="CY113" s="220"/>
      <c r="CZ113" s="220"/>
      <c r="DA113" s="220"/>
      <c r="DB113" s="220"/>
      <c r="DC113" s="220"/>
      <c r="DD113" s="220"/>
      <c r="DE113" s="221"/>
      <c r="DF113" s="3"/>
    </row>
    <row r="114" spans="1:110" s="2" customFormat="1" ht="24.95" customHeight="1" x14ac:dyDescent="0.2">
      <c r="BO114" s="292"/>
      <c r="BP114" s="293"/>
      <c r="BQ114" s="293"/>
      <c r="BR114" s="293"/>
      <c r="BS114" s="293"/>
      <c r="BT114" s="293"/>
      <c r="BU114" s="293"/>
      <c r="BV114" s="293"/>
    </row>
    <row r="115" spans="1:110" s="2" customFormat="1" ht="12.75" x14ac:dyDescent="0.2"/>
    <row r="116" spans="1:110" s="2" customFormat="1" ht="12.75" x14ac:dyDescent="0.2"/>
    <row r="117" spans="1:110" s="2" customFormat="1" ht="12.75" x14ac:dyDescent="0.2"/>
    <row r="118" spans="1:110" s="2" customFormat="1" ht="12.75" x14ac:dyDescent="0.2"/>
    <row r="119" spans="1:110" s="2" customFormat="1" ht="12.75" x14ac:dyDescent="0.2"/>
    <row r="120" spans="1:110" s="2" customFormat="1" ht="12.75" x14ac:dyDescent="0.2"/>
    <row r="121" spans="1:110" s="2" customFormat="1" ht="12.75" x14ac:dyDescent="0.2"/>
    <row r="122" spans="1:110" s="2" customFormat="1" ht="12.75" x14ac:dyDescent="0.2"/>
    <row r="123" spans="1:110" s="2" customFormat="1" ht="12.75" x14ac:dyDescent="0.2"/>
    <row r="124" spans="1:110" s="2" customFormat="1" ht="12.75" x14ac:dyDescent="0.2"/>
    <row r="125" spans="1:110" s="2" customFormat="1" ht="12.75" x14ac:dyDescent="0.2"/>
    <row r="126" spans="1:110" s="2" customFormat="1" ht="12.75" x14ac:dyDescent="0.2"/>
    <row r="127" spans="1:110" s="2" customFormat="1" ht="12.75" x14ac:dyDescent="0.2"/>
    <row r="128" spans="1:110"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sheetData>
  <sheetProtection formatCells="0" formatColumns="0" formatRows="0" insertRows="0"/>
  <mergeCells count="1403">
    <mergeCell ref="CV93:DE93"/>
    <mergeCell ref="CV89:DE89"/>
    <mergeCell ref="BO114:BV114"/>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13:DE113"/>
    <mergeCell ref="CV112:DE112"/>
    <mergeCell ref="CN112:CU112"/>
    <mergeCell ref="BO112:BV112"/>
    <mergeCell ref="BW112:CD112"/>
    <mergeCell ref="A113:AF113"/>
    <mergeCell ref="AG113:AJ113"/>
    <mergeCell ref="AK113:AP113"/>
    <mergeCell ref="AQ113:AX113"/>
    <mergeCell ref="AY113:BF113"/>
    <mergeCell ref="AY112:BF112"/>
    <mergeCell ref="BG112:BN112"/>
    <mergeCell ref="BW106:CD106"/>
    <mergeCell ref="CE106:CM106"/>
    <mergeCell ref="CN106:CU106"/>
    <mergeCell ref="BO113:BV113"/>
    <mergeCell ref="BW113:CD113"/>
    <mergeCell ref="CE113:CM113"/>
    <mergeCell ref="CN113:CU113"/>
    <mergeCell ref="BG113:BN113"/>
    <mergeCell ref="CV106:DE106"/>
    <mergeCell ref="A112:O112"/>
    <mergeCell ref="P112:AC112"/>
    <mergeCell ref="AD112:AF112"/>
    <mergeCell ref="AG112:AJ112"/>
    <mergeCell ref="AK112:AP112"/>
    <mergeCell ref="CE112:CM112"/>
    <mergeCell ref="AY106:BF106"/>
    <mergeCell ref="BG106:BN106"/>
    <mergeCell ref="AQ112:AX112"/>
    <mergeCell ref="BO106:BV106"/>
    <mergeCell ref="A106:O106"/>
    <mergeCell ref="A108:O108"/>
    <mergeCell ref="P108:AC108"/>
    <mergeCell ref="AD108:AF108"/>
    <mergeCell ref="AG108:AJ108"/>
    <mergeCell ref="AK108:AP108"/>
    <mergeCell ref="AQ108:AX108"/>
    <mergeCell ref="AY108:BF108"/>
    <mergeCell ref="BG108:BN108"/>
    <mergeCell ref="BO108:BV108"/>
    <mergeCell ref="BW108:CD108"/>
    <mergeCell ref="CE108:CM108"/>
    <mergeCell ref="CN108:CU108"/>
    <mergeCell ref="CV108:DE108"/>
    <mergeCell ref="A111:O111"/>
    <mergeCell ref="P111:AC111"/>
    <mergeCell ref="AD111:AF111"/>
    <mergeCell ref="AG111:AJ111"/>
    <mergeCell ref="AK111:AP111"/>
    <mergeCell ref="AQ111:AX111"/>
    <mergeCell ref="AY111:BF111"/>
    <mergeCell ref="BG111:BN111"/>
    <mergeCell ref="BO111:BV111"/>
    <mergeCell ref="BW111:CD111"/>
    <mergeCell ref="CE111:CM111"/>
    <mergeCell ref="CN111:CU111"/>
    <mergeCell ref="CV111:DE111"/>
    <mergeCell ref="A110:O110"/>
    <mergeCell ref="P110:AC110"/>
    <mergeCell ref="AD110:AF110"/>
    <mergeCell ref="AG110:AJ110"/>
    <mergeCell ref="AK110:AP110"/>
    <mergeCell ref="AQ110:AX110"/>
    <mergeCell ref="AY110:BF110"/>
    <mergeCell ref="BG110:BN110"/>
    <mergeCell ref="BO110:BV110"/>
    <mergeCell ref="BW110:CD110"/>
    <mergeCell ref="CE110:CM110"/>
    <mergeCell ref="CN110:CU110"/>
    <mergeCell ref="CV110:DE110"/>
    <mergeCell ref="A109:O109"/>
    <mergeCell ref="P109:AC109"/>
    <mergeCell ref="AD109:AF109"/>
    <mergeCell ref="AG109:AJ109"/>
    <mergeCell ref="AK109:AP109"/>
    <mergeCell ref="AQ109:AX109"/>
    <mergeCell ref="AY109:BF109"/>
    <mergeCell ref="BG109:BN109"/>
    <mergeCell ref="BO109:BV109"/>
    <mergeCell ref="BW109:CD109"/>
    <mergeCell ref="CE109:CM109"/>
    <mergeCell ref="CN109:CU109"/>
    <mergeCell ref="CV109:DE109"/>
  </mergeCells>
  <printOptions horizontalCentered="1"/>
  <pageMargins left="0.98425196850393704" right="0.19685039370078741" top="0.31496062992125984" bottom="0.51181102362204722" header="0.23622047244094491" footer="0.19685039370078741"/>
  <pageSetup paperSize="5" scale="70" orientation="landscape" r:id="rId1"/>
  <headerFooter>
    <oddFooter>&amp;L&amp;"-,Cursiva"&amp;10     Ejercicio Fiscal 2019&amp;R&amp;"-,Cursiva"&amp;10Página &amp;P de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ESTIMACIÓN DE INGRESOS</vt:lpstr>
      <vt:lpstr>PRESUP.EGRESOS FUENTE FINANCIAM</vt:lpstr>
      <vt:lpstr>PLANTILLA  </vt:lpstr>
      <vt:lpstr>Hoja1</vt:lpstr>
      <vt:lpstr>'PLANTILLA  '!Área_de_impresión</vt:lpstr>
      <vt:lpstr>'ESTIMACIÓN DE INGRESOS'!Títulos_a_imprimir</vt:lpstr>
      <vt:lpstr>'PLANTILLA  '!Títulos_a_imprimir</vt:lpstr>
      <vt:lpstr>'PRESUP.EGRESOS FUENTE FINANCIAM'!Títulos_a_imprimir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JUANMANUEL</cp:lastModifiedBy>
  <cp:lastPrinted>2019-03-14T21:09:20Z</cp:lastPrinted>
  <dcterms:created xsi:type="dcterms:W3CDTF">2013-09-24T17:23:29Z</dcterms:created>
  <dcterms:modified xsi:type="dcterms:W3CDTF">2019-04-12T16:23:40Z</dcterms:modified>
</cp:coreProperties>
</file>